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EGA ASSUS\DATA D ASUS\My File\APBD SKPD\2023\DATA STATISTIK\"/>
    </mc:Choice>
  </mc:AlternateContent>
  <xr:revisionPtr revIDLastSave="0" documentId="8_{A7F8CE32-9522-462E-8692-AAA68395C4F5}" xr6:coauthVersionLast="47" xr6:coauthVersionMax="47" xr10:uidLastSave="{00000000-0000-0000-0000-000000000000}"/>
  <bookViews>
    <workbookView xWindow="-108" yWindow="-108" windowWidth="23256" windowHeight="12720" xr2:uid="{2FF74F88-A569-4AE1-BAF5-B33A0E890345}"/>
  </bookViews>
  <sheets>
    <sheet name="AK &amp; TPAK (2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C65" i="1" s="1"/>
  <c r="AB63" i="1"/>
  <c r="AC63" i="1" s="1"/>
  <c r="AA63" i="1"/>
  <c r="C63" i="1"/>
  <c r="AC62" i="1"/>
  <c r="C62" i="1"/>
  <c r="AC61" i="1"/>
  <c r="C61" i="1"/>
  <c r="AC60" i="1"/>
  <c r="C60" i="1"/>
  <c r="AC59" i="1"/>
  <c r="C59" i="1"/>
  <c r="AC58" i="1"/>
  <c r="AC57" i="1"/>
  <c r="V53" i="1"/>
  <c r="G53" i="1"/>
  <c r="C53" i="1"/>
  <c r="B53" i="1"/>
  <c r="Y51" i="1"/>
  <c r="AB50" i="1"/>
  <c r="AA50" i="1"/>
  <c r="AC50" i="1" s="1"/>
  <c r="AC49" i="1"/>
  <c r="AC48" i="1"/>
  <c r="AB44" i="1"/>
  <c r="AC44" i="1" s="1"/>
  <c r="AA44" i="1"/>
  <c r="AC42" i="1"/>
  <c r="AC41" i="1"/>
  <c r="B41" i="1"/>
  <c r="C41" i="1" s="1"/>
  <c r="AC40" i="1"/>
  <c r="AC39" i="1"/>
  <c r="C39" i="1"/>
  <c r="AC38" i="1"/>
  <c r="C38" i="1"/>
  <c r="AC37" i="1"/>
  <c r="C37" i="1"/>
  <c r="AC36" i="1"/>
  <c r="C36" i="1"/>
  <c r="AC35" i="1"/>
  <c r="C35" i="1"/>
  <c r="AC34" i="1"/>
  <c r="AC33" i="1"/>
  <c r="Y16" i="1"/>
  <c r="X16" i="1"/>
  <c r="T16" i="1"/>
  <c r="S16" i="1"/>
  <c r="Z16" i="1" s="1"/>
  <c r="R16" i="1"/>
  <c r="Q16" i="1"/>
  <c r="P16" i="1"/>
  <c r="F16" i="1"/>
  <c r="AA16" i="1" s="1"/>
  <c r="E16" i="1"/>
  <c r="D16" i="1"/>
  <c r="C16" i="1"/>
  <c r="B16" i="1"/>
  <c r="W16" i="1" s="1"/>
  <c r="AA15" i="1"/>
  <c r="Z15" i="1"/>
  <c r="Y15" i="1"/>
  <c r="X15" i="1"/>
  <c r="W15" i="1"/>
  <c r="L15" i="1"/>
  <c r="K15" i="1"/>
  <c r="I15" i="1"/>
  <c r="AA14" i="1"/>
  <c r="Z14" i="1"/>
  <c r="Y14" i="1"/>
  <c r="X14" i="1"/>
  <c r="W14" i="1"/>
  <c r="AA13" i="1"/>
  <c r="Z13" i="1"/>
  <c r="Y13" i="1"/>
  <c r="X13" i="1"/>
  <c r="W13" i="1"/>
  <c r="L13" i="1"/>
  <c r="AA12" i="1"/>
  <c r="Z12" i="1"/>
  <c r="Y12" i="1"/>
  <c r="X12" i="1"/>
  <c r="W12" i="1"/>
  <c r="J12" i="1"/>
  <c r="I12" i="1"/>
  <c r="T7" i="1"/>
  <c r="S7" i="1"/>
  <c r="Z7" i="1" s="1"/>
  <c r="R7" i="1"/>
  <c r="Y7" i="1" s="1"/>
  <c r="Q7" i="1"/>
  <c r="P7" i="1"/>
  <c r="F7" i="1"/>
  <c r="AA7" i="1" s="1"/>
  <c r="E7" i="1"/>
  <c r="L14" i="1" s="1"/>
  <c r="D7" i="1"/>
  <c r="K14" i="1" s="1"/>
  <c r="C7" i="1"/>
  <c r="J15" i="1" s="1"/>
  <c r="B7" i="1"/>
  <c r="I14" i="1" s="1"/>
  <c r="AA6" i="1"/>
  <c r="Z6" i="1"/>
  <c r="Y6" i="1"/>
  <c r="X6" i="1"/>
  <c r="W6" i="1"/>
  <c r="L6" i="1"/>
  <c r="L7" i="1" s="1"/>
  <c r="I6" i="1"/>
  <c r="AA5" i="1"/>
  <c r="Z5" i="1"/>
  <c r="Y5" i="1"/>
  <c r="X5" i="1"/>
  <c r="W5" i="1"/>
  <c r="L5" i="1"/>
  <c r="J5" i="1"/>
  <c r="I5" i="1"/>
  <c r="I7" i="1" s="1"/>
  <c r="J7" i="1" l="1"/>
  <c r="I16" i="1"/>
  <c r="K5" i="1"/>
  <c r="K12" i="1"/>
  <c r="K16" i="1" s="1"/>
  <c r="I13" i="1"/>
  <c r="M15" i="1"/>
  <c r="J6" i="1"/>
  <c r="W7" i="1"/>
  <c r="L12" i="1"/>
  <c r="L16" i="1" s="1"/>
  <c r="J13" i="1"/>
  <c r="J16" i="1" s="1"/>
  <c r="M5" i="1"/>
  <c r="M7" i="1" s="1"/>
  <c r="K6" i="1"/>
  <c r="X7" i="1"/>
  <c r="M12" i="1"/>
  <c r="K13" i="1"/>
  <c r="J14" i="1"/>
  <c r="M6" i="1"/>
  <c r="M13" i="1"/>
  <c r="M14" i="1"/>
  <c r="M16" i="1" l="1"/>
  <c r="K7" i="1"/>
</calcChain>
</file>

<file path=xl/sharedStrings.xml><?xml version="1.0" encoding="utf-8"?>
<sst xmlns="http://schemas.openxmlformats.org/spreadsheetml/2006/main" count="113" uniqueCount="55">
  <si>
    <t>ANGKATAN KERJA DAN TINGKAT PARTISIPASI ANGKATAN KERJA</t>
  </si>
  <si>
    <t>PERSENTASE</t>
  </si>
  <si>
    <t>TPAK</t>
  </si>
  <si>
    <t>puk</t>
  </si>
  <si>
    <t>PUK</t>
  </si>
  <si>
    <t>JENIS KELAMIN</t>
  </si>
  <si>
    <t>TAHUN</t>
  </si>
  <si>
    <t>LAKI-LAKI</t>
  </si>
  <si>
    <t>PEREMPUAN</t>
  </si>
  <si>
    <t>JUMLAH</t>
  </si>
  <si>
    <t>PENDIDIKAN</t>
  </si>
  <si>
    <t>TINGKAT PENDIDIKAN</t>
  </si>
  <si>
    <t>Sekolah Dasar/ ≤ Sekolah Dasar</t>
  </si>
  <si>
    <t>Sekolah Menengah Pertama</t>
  </si>
  <si>
    <t>Sekolah Menengah Atas/ Kejuruan</t>
  </si>
  <si>
    <t>Universitas/Perguruan Tinggi/Diploma I/II/III/Akademi</t>
  </si>
  <si>
    <t>Universitas/Diploma I/II/III/Akademi</t>
  </si>
  <si>
    <t>H</t>
  </si>
  <si>
    <t>ANGKATAN KERJA MENURUT GOLONGAN UMUR DAN JENIS KELAMIN</t>
  </si>
  <si>
    <t>AK</t>
  </si>
  <si>
    <t>Golongan Umur</t>
  </si>
  <si>
    <t>Total</t>
  </si>
  <si>
    <t>15-19</t>
  </si>
  <si>
    <t>Perempuan</t>
  </si>
  <si>
    <t>20-24</t>
  </si>
  <si>
    <t>15-24</t>
  </si>
  <si>
    <t>25-29</t>
  </si>
  <si>
    <t>25-34</t>
  </si>
  <si>
    <t>30-34</t>
  </si>
  <si>
    <t>35-44</t>
  </si>
  <si>
    <t>35-39</t>
  </si>
  <si>
    <t>45-54</t>
  </si>
  <si>
    <t>40-44</t>
  </si>
  <si>
    <t>55+</t>
  </si>
  <si>
    <t>45-49</t>
  </si>
  <si>
    <t>50-54</t>
  </si>
  <si>
    <t>55-59</t>
  </si>
  <si>
    <t>Sumber: BPS Sakernas Agustus 2017, diolah Pusdatinaker</t>
  </si>
  <si>
    <t>60+</t>
  </si>
  <si>
    <t>ANGKATAN KERJA MENURUT GOLONGAN UMUR DAN PENDIDIKAN</t>
  </si>
  <si>
    <t>SMTP</t>
  </si>
  <si>
    <t>SMTA</t>
  </si>
  <si>
    <t>DI/II/III/AKADEMI</t>
  </si>
  <si>
    <t>UNIVERSITAS</t>
  </si>
  <si>
    <t>Laki</t>
  </si>
  <si>
    <t>ANGKATAN KERJA MENURUT PENDIDIKAN DAN JENIS KELAMIN</t>
  </si>
  <si>
    <t>Pendidikan</t>
  </si>
  <si>
    <t>Jumlah</t>
  </si>
  <si>
    <t>Maksimum SD</t>
  </si>
  <si>
    <t>&lt;SD</t>
  </si>
  <si>
    <t>SMTA Umum</t>
  </si>
  <si>
    <t>SMTA Kejuruan</t>
  </si>
  <si>
    <t>DIPLOMA I/II/III/AKADEMI</t>
  </si>
  <si>
    <t>Diploma I/II/III/Akademi</t>
  </si>
  <si>
    <t>Universitas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</si>
</sst>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0_);\(0.00\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name val="Bookman Old Style"/>
      <family val="1"/>
    </font>
    <font>
      <sz val="10"/>
      <color rgb="FF000000"/>
      <name val="Bookman Old Style"/>
      <family val="1"/>
    </font>
    <font>
      <sz val="10"/>
      <color theme="1"/>
      <name val="Bookman Old Style"/>
      <family val="1"/>
    </font>
    <font>
      <sz val="10"/>
      <name val="Bookman Old Style"/>
      <family val="1"/>
    </font>
    <font>
      <sz val="11"/>
      <color rgb="FF000000"/>
      <name val="Cambria"/>
      <family val="1"/>
      <charset val="1"/>
    </font>
    <font>
      <b/>
      <sz val="10"/>
      <color rgb="FF000000"/>
      <name val="Bookman Old Style"/>
      <family val="1"/>
    </font>
    <font>
      <sz val="10"/>
      <color rgb="FF000000"/>
      <name val="Cambria"/>
      <family val="1"/>
    </font>
    <font>
      <sz val="12"/>
      <color rgb="FF000000"/>
      <name val="Cambria"/>
      <family val="1"/>
      <charset val="1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333333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FEFE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7" fontId="4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0" borderId="7" xfId="0" applyFont="1" applyBorder="1"/>
    <xf numFmtId="37" fontId="10" fillId="0" borderId="7" xfId="0" applyNumberFormat="1" applyFont="1" applyBorder="1" applyAlignment="1">
      <alignment vertical="center"/>
    </xf>
    <xf numFmtId="37" fontId="10" fillId="0" borderId="6" xfId="0" applyNumberFormat="1" applyFont="1" applyBorder="1" applyAlignment="1">
      <alignment vertical="center"/>
    </xf>
    <xf numFmtId="37" fontId="10" fillId="0" borderId="0" xfId="0" applyNumberFormat="1" applyFont="1" applyAlignment="1">
      <alignment vertical="center"/>
    </xf>
    <xf numFmtId="37" fontId="10" fillId="0" borderId="9" xfId="0" applyNumberFormat="1" applyFont="1" applyBorder="1" applyAlignment="1">
      <alignment vertical="center"/>
    </xf>
    <xf numFmtId="39" fontId="10" fillId="0" borderId="7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41" fontId="11" fillId="0" borderId="11" xfId="1" applyFont="1" applyFill="1" applyBorder="1" applyAlignment="1">
      <alignment vertical="center" wrapText="1"/>
    </xf>
    <xf numFmtId="3" fontId="12" fillId="0" borderId="12" xfId="0" applyNumberFormat="1" applyFont="1" applyBorder="1" applyAlignment="1">
      <alignment horizontal="right" vertical="center" wrapText="1"/>
    </xf>
    <xf numFmtId="164" fontId="10" fillId="0" borderId="7" xfId="1" applyNumberFormat="1" applyFont="1" applyBorder="1" applyAlignment="1"/>
    <xf numFmtId="37" fontId="10" fillId="0" borderId="7" xfId="0" applyNumberFormat="1" applyFont="1" applyBorder="1"/>
    <xf numFmtId="37" fontId="10" fillId="0" borderId="7" xfId="0" applyNumberFormat="1" applyFont="1" applyBorder="1" applyAlignment="1">
      <alignment vertical="top"/>
    </xf>
    <xf numFmtId="37" fontId="10" fillId="0" borderId="0" xfId="0" applyNumberFormat="1" applyFont="1" applyAlignment="1">
      <alignment vertical="top"/>
    </xf>
    <xf numFmtId="37" fontId="10" fillId="0" borderId="9" xfId="0" applyNumberFormat="1" applyFont="1" applyBorder="1" applyAlignment="1">
      <alignment vertical="top"/>
    </xf>
    <xf numFmtId="3" fontId="12" fillId="0" borderId="13" xfId="0" applyNumberFormat="1" applyFont="1" applyBorder="1" applyAlignment="1">
      <alignment horizontal="right" vertical="center" wrapText="1"/>
    </xf>
    <xf numFmtId="0" fontId="13" fillId="4" borderId="7" xfId="0" applyFont="1" applyFill="1" applyBorder="1" applyAlignment="1">
      <alignment horizontal="center"/>
    </xf>
    <xf numFmtId="37" fontId="6" fillId="4" borderId="7" xfId="0" applyNumberFormat="1" applyFont="1" applyFill="1" applyBorder="1" applyAlignment="1">
      <alignment vertical="center"/>
    </xf>
    <xf numFmtId="39" fontId="6" fillId="4" borderId="7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/>
    </xf>
    <xf numFmtId="41" fontId="8" fillId="4" borderId="11" xfId="1" applyFont="1" applyFill="1" applyBorder="1" applyAlignment="1">
      <alignment vertical="center" wrapText="1"/>
    </xf>
    <xf numFmtId="0" fontId="13" fillId="5" borderId="7" xfId="0" applyFont="1" applyFill="1" applyBorder="1" applyAlignment="1">
      <alignment horizontal="center"/>
    </xf>
    <xf numFmtId="41" fontId="4" fillId="0" borderId="0" xfId="1" applyFont="1" applyAlignment="1"/>
    <xf numFmtId="1" fontId="4" fillId="0" borderId="0" xfId="0" applyNumberFormat="1" applyFont="1"/>
    <xf numFmtId="0" fontId="8" fillId="3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37" fontId="10" fillId="0" borderId="7" xfId="1" applyNumberFormat="1" applyFont="1" applyBorder="1" applyAlignment="1">
      <alignment horizontal="center" vertical="center"/>
    </xf>
    <xf numFmtId="3" fontId="10" fillId="0" borderId="7" xfId="1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41" fontId="11" fillId="0" borderId="7" xfId="1" applyFont="1" applyFill="1" applyBorder="1" applyAlignment="1">
      <alignment vertical="center"/>
    </xf>
    <xf numFmtId="3" fontId="15" fillId="0" borderId="12" xfId="0" applyNumberFormat="1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3" fontId="6" fillId="4" borderId="7" xfId="0" applyNumberFormat="1" applyFont="1" applyFill="1" applyBorder="1" applyAlignment="1">
      <alignment horizontal="center"/>
    </xf>
    <xf numFmtId="4" fontId="6" fillId="4" borderId="7" xfId="0" applyNumberFormat="1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41" fontId="8" fillId="4" borderId="7" xfId="1" applyFont="1" applyFill="1" applyBorder="1" applyAlignment="1">
      <alignment horizontal="center" vertical="center"/>
    </xf>
    <xf numFmtId="164" fontId="10" fillId="4" borderId="7" xfId="1" applyNumberFormat="1" applyFont="1" applyFill="1" applyBorder="1" applyAlignment="1"/>
    <xf numFmtId="3" fontId="4" fillId="0" borderId="0" xfId="0" applyNumberFormat="1" applyFont="1"/>
    <xf numFmtId="0" fontId="16" fillId="0" borderId="0" xfId="0" applyFont="1" applyAlignment="1">
      <alignment horizontal="center"/>
    </xf>
    <xf numFmtId="41" fontId="17" fillId="0" borderId="7" xfId="1" applyFont="1" applyBorder="1" applyAlignment="1">
      <alignment horizontal="center" vertical="center"/>
    </xf>
    <xf numFmtId="41" fontId="17" fillId="0" borderId="7" xfId="1" applyFont="1" applyBorder="1" applyAlignment="1">
      <alignment horizontal="center" vertical="center"/>
    </xf>
    <xf numFmtId="41" fontId="17" fillId="0" borderId="0" xfId="1" applyFont="1" applyBorder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41" fontId="18" fillId="0" borderId="7" xfId="1" applyFont="1" applyBorder="1" applyAlignment="1">
      <alignment horizontal="center" vertical="center"/>
    </xf>
    <xf numFmtId="41" fontId="4" fillId="0" borderId="7" xfId="1" applyFont="1" applyBorder="1" applyAlignment="1">
      <alignment horizontal="center"/>
    </xf>
    <xf numFmtId="41" fontId="4" fillId="0" borderId="0" xfId="1" applyFont="1" applyBorder="1" applyAlignment="1">
      <alignment horizontal="center"/>
    </xf>
    <xf numFmtId="41" fontId="19" fillId="6" borderId="7" xfId="1" applyFont="1" applyFill="1" applyBorder="1" applyAlignment="1">
      <alignment horizontal="center" vertical="center"/>
    </xf>
    <xf numFmtId="41" fontId="19" fillId="6" borderId="0" xfId="1" applyFont="1" applyFill="1" applyBorder="1" applyAlignment="1">
      <alignment horizontal="center" vertical="center"/>
    </xf>
    <xf numFmtId="41" fontId="4" fillId="0" borderId="0" xfId="0" applyNumberFormat="1" applyFont="1"/>
    <xf numFmtId="0" fontId="20" fillId="0" borderId="0" xfId="0" applyFont="1"/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37" fontId="17" fillId="0" borderId="7" xfId="1" applyNumberFormat="1" applyFont="1" applyBorder="1" applyAlignment="1">
      <alignment horizontal="center" vertical="center"/>
    </xf>
    <xf numFmtId="37" fontId="17" fillId="0" borderId="7" xfId="1" applyNumberFormat="1" applyFont="1" applyFill="1" applyBorder="1" applyAlignment="1">
      <alignment horizontal="center" vertical="center"/>
    </xf>
    <xf numFmtId="41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8" fillId="0" borderId="7" xfId="0" applyFont="1" applyBorder="1" applyAlignment="1">
      <alignment horizontal="center" vertical="center"/>
    </xf>
    <xf numFmtId="37" fontId="4" fillId="0" borderId="7" xfId="1" applyNumberFormat="1" applyFont="1" applyBorder="1" applyAlignment="1">
      <alignment horizontal="center"/>
    </xf>
    <xf numFmtId="37" fontId="4" fillId="0" borderId="7" xfId="1" applyNumberFormat="1" applyFont="1" applyFill="1" applyBorder="1" applyAlignment="1">
      <alignment horizontal="center"/>
    </xf>
    <xf numFmtId="37" fontId="19" fillId="6" borderId="7" xfId="1" applyNumberFormat="1" applyFont="1" applyFill="1" applyBorder="1" applyAlignment="1">
      <alignment horizontal="center" vertical="center"/>
    </xf>
    <xf numFmtId="37" fontId="19" fillId="0" borderId="7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/>
    <xf numFmtId="41" fontId="16" fillId="0" borderId="0" xfId="0" applyNumberFormat="1" applyFont="1"/>
    <xf numFmtId="3" fontId="16" fillId="0" borderId="0" xfId="0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6E34D-AC58-41C9-988C-C122D8F574C5}">
  <sheetPr>
    <tabColor rgb="FF92D050"/>
  </sheetPr>
  <dimension ref="A1:AF66"/>
  <sheetViews>
    <sheetView tabSelected="1" workbookViewId="0">
      <selection activeCell="D22" sqref="D22"/>
    </sheetView>
  </sheetViews>
  <sheetFormatPr defaultColWidth="9.21875" defaultRowHeight="14.4" x14ac:dyDescent="0.3"/>
  <cols>
    <col min="1" max="1" width="23.6640625" style="3" customWidth="1"/>
    <col min="2" max="2" width="9.77734375" style="3" bestFit="1" customWidth="1"/>
    <col min="3" max="3" width="10.21875" style="3" bestFit="1" customWidth="1"/>
    <col min="4" max="6" width="10.21875" style="3" customWidth="1"/>
    <col min="7" max="7" width="6.77734375" style="3" customWidth="1"/>
    <col min="8" max="8" width="19.88671875" style="3" customWidth="1"/>
    <col min="9" max="14" width="12.21875" style="3" customWidth="1"/>
    <col min="15" max="15" width="38.6640625" style="3" customWidth="1"/>
    <col min="16" max="16" width="12.21875" style="3" customWidth="1"/>
    <col min="17" max="17" width="12.88671875" style="3" customWidth="1"/>
    <col min="18" max="21" width="12.21875" style="3" customWidth="1"/>
    <col min="22" max="22" width="20.21875" style="3" customWidth="1"/>
    <col min="23" max="24" width="8.21875" style="3" bestFit="1" customWidth="1"/>
    <col min="25" max="25" width="9.21875" style="3"/>
    <col min="26" max="26" width="10.5546875" style="3" customWidth="1"/>
    <col min="27" max="16384" width="9.21875" style="3"/>
  </cols>
  <sheetData>
    <row r="1" spans="1:32" ht="15.6" x14ac:dyDescent="0.3">
      <c r="A1" s="1" t="s">
        <v>0</v>
      </c>
      <c r="B1" s="2"/>
      <c r="C1" s="2"/>
      <c r="D1" s="2"/>
      <c r="E1" s="2"/>
      <c r="F1" s="2"/>
      <c r="G1" s="2"/>
      <c r="H1" s="1" t="s">
        <v>1</v>
      </c>
      <c r="V1" s="3" t="s">
        <v>2</v>
      </c>
    </row>
    <row r="2" spans="1:32" ht="15" thickBot="1" x14ac:dyDescent="0.35">
      <c r="A2" s="4"/>
      <c r="H2" s="4"/>
      <c r="O2" s="3" t="s">
        <v>3</v>
      </c>
      <c r="V2" s="3" t="s">
        <v>4</v>
      </c>
      <c r="W2" s="5">
        <v>202098</v>
      </c>
      <c r="X2" s="5">
        <v>207348</v>
      </c>
    </row>
    <row r="3" spans="1:32" ht="15.6" x14ac:dyDescent="0.3">
      <c r="A3" s="6" t="s">
        <v>5</v>
      </c>
      <c r="B3" s="7" t="s">
        <v>6</v>
      </c>
      <c r="C3" s="8"/>
      <c r="D3" s="8"/>
      <c r="E3" s="8"/>
      <c r="F3" s="9"/>
      <c r="H3" s="6" t="s">
        <v>5</v>
      </c>
      <c r="I3" s="10" t="s">
        <v>6</v>
      </c>
      <c r="J3" s="11"/>
      <c r="K3" s="11"/>
      <c r="L3" s="11"/>
      <c r="M3" s="12"/>
      <c r="O3" s="13" t="s">
        <v>5</v>
      </c>
      <c r="P3" s="14" t="s">
        <v>6</v>
      </c>
      <c r="Q3" s="15"/>
      <c r="R3" s="15"/>
      <c r="S3" s="15"/>
      <c r="T3" s="16"/>
      <c r="V3" s="6" t="s">
        <v>5</v>
      </c>
      <c r="W3" s="14" t="s">
        <v>6</v>
      </c>
      <c r="X3" s="15"/>
      <c r="Y3" s="15"/>
      <c r="Z3" s="15"/>
      <c r="AA3" s="16"/>
    </row>
    <row r="4" spans="1:32" ht="15" thickBot="1" x14ac:dyDescent="0.35">
      <c r="A4" s="17"/>
      <c r="B4" s="18">
        <v>2018</v>
      </c>
      <c r="C4" s="19">
        <v>2019</v>
      </c>
      <c r="D4" s="20">
        <v>2020</v>
      </c>
      <c r="E4" s="21">
        <v>2021</v>
      </c>
      <c r="F4" s="21">
        <v>2022</v>
      </c>
      <c r="H4" s="17"/>
      <c r="I4" s="22">
        <v>2018</v>
      </c>
      <c r="J4" s="23">
        <v>2019</v>
      </c>
      <c r="K4" s="23">
        <v>2020</v>
      </c>
      <c r="L4" s="23">
        <v>2021</v>
      </c>
      <c r="M4" s="23">
        <v>2022</v>
      </c>
      <c r="O4" s="24"/>
      <c r="P4" s="25">
        <v>2018</v>
      </c>
      <c r="Q4" s="25">
        <v>2019</v>
      </c>
      <c r="R4" s="25">
        <v>2020</v>
      </c>
      <c r="S4" s="25">
        <v>2021</v>
      </c>
      <c r="T4" s="25">
        <v>2022</v>
      </c>
      <c r="V4" s="17"/>
      <c r="W4" s="22">
        <v>2018</v>
      </c>
      <c r="X4" s="23">
        <v>2019</v>
      </c>
      <c r="Y4" s="23">
        <v>2020</v>
      </c>
      <c r="Z4" s="23">
        <v>2021</v>
      </c>
      <c r="AA4" s="23">
        <v>2022</v>
      </c>
    </row>
    <row r="5" spans="1:32" ht="22.2" customHeight="1" thickBot="1" x14ac:dyDescent="0.35">
      <c r="A5" s="26" t="s">
        <v>7</v>
      </c>
      <c r="B5" s="27">
        <v>93439</v>
      </c>
      <c r="C5" s="28">
        <v>94852</v>
      </c>
      <c r="D5" s="29">
        <v>93649</v>
      </c>
      <c r="E5" s="30">
        <v>91850</v>
      </c>
      <c r="F5" s="30">
        <v>94093</v>
      </c>
      <c r="H5" s="26" t="s">
        <v>7</v>
      </c>
      <c r="I5" s="31">
        <f>B5/$B$7*100</f>
        <v>68.778983320329175</v>
      </c>
      <c r="J5" s="31">
        <f>C5/$C$7*100</f>
        <v>68.864575241220578</v>
      </c>
      <c r="K5" s="31">
        <f>D5/$D$7*100</f>
        <v>65.687250996015933</v>
      </c>
      <c r="L5" s="31">
        <f>E5/$E$7*100</f>
        <v>67.220433255269313</v>
      </c>
      <c r="M5" s="31">
        <f>F5/$F$7*100</f>
        <v>70.358323238667808</v>
      </c>
      <c r="O5" s="32" t="s">
        <v>7</v>
      </c>
      <c r="P5" s="33">
        <v>108457</v>
      </c>
      <c r="Q5" s="33">
        <v>111230</v>
      </c>
      <c r="R5" s="33">
        <v>111562</v>
      </c>
      <c r="S5" s="33">
        <v>111822</v>
      </c>
      <c r="T5" s="34">
        <v>114627</v>
      </c>
      <c r="V5" s="26" t="s">
        <v>7</v>
      </c>
      <c r="W5" s="35">
        <f t="shared" ref="W5:AA7" si="0">B5/P5*100</f>
        <v>86.153037609375147</v>
      </c>
      <c r="X5" s="35">
        <f t="shared" si="0"/>
        <v>85.275555155983099</v>
      </c>
      <c r="Y5" s="35">
        <f t="shared" si="0"/>
        <v>83.943457449669239</v>
      </c>
      <c r="Z5" s="35">
        <f t="shared" si="0"/>
        <v>82.139471660317284</v>
      </c>
      <c r="AA5" s="35">
        <f t="shared" si="0"/>
        <v>82.086244951015033</v>
      </c>
    </row>
    <row r="6" spans="1:32" ht="15" thickBot="1" x14ac:dyDescent="0.35">
      <c r="A6" s="26" t="s">
        <v>8</v>
      </c>
      <c r="B6" s="36">
        <v>42415</v>
      </c>
      <c r="C6" s="37">
        <v>42885</v>
      </c>
      <c r="D6" s="38">
        <v>48919</v>
      </c>
      <c r="E6" s="39">
        <v>44790</v>
      </c>
      <c r="F6" s="39">
        <v>39641</v>
      </c>
      <c r="H6" s="26" t="s">
        <v>8</v>
      </c>
      <c r="I6" s="31">
        <f>B6/$B$7*100</f>
        <v>31.221016679670822</v>
      </c>
      <c r="J6" s="31">
        <f>C6/$C$7*100</f>
        <v>31.135424758779411</v>
      </c>
      <c r="K6" s="31">
        <f>D6/$D$7*100</f>
        <v>34.312749003984059</v>
      </c>
      <c r="L6" s="31">
        <f>E6/$E$7*100</f>
        <v>32.77956674473068</v>
      </c>
      <c r="M6" s="31">
        <f>F6/$F$7*100</f>
        <v>29.641676761332196</v>
      </c>
      <c r="O6" s="32" t="s">
        <v>8</v>
      </c>
      <c r="P6" s="33">
        <v>93641</v>
      </c>
      <c r="Q6" s="33">
        <v>96118</v>
      </c>
      <c r="R6" s="33">
        <v>98458</v>
      </c>
      <c r="S6" s="33">
        <v>99786</v>
      </c>
      <c r="T6" s="40">
        <v>102112</v>
      </c>
      <c r="V6" s="26" t="s">
        <v>8</v>
      </c>
      <c r="W6" s="35">
        <f t="shared" si="0"/>
        <v>45.295330037056416</v>
      </c>
      <c r="X6" s="35">
        <f t="shared" si="0"/>
        <v>44.617033229988138</v>
      </c>
      <c r="Y6" s="35">
        <f t="shared" si="0"/>
        <v>49.685144934896094</v>
      </c>
      <c r="Z6" s="35">
        <f t="shared" si="0"/>
        <v>44.88605616018279</v>
      </c>
      <c r="AA6" s="35">
        <f t="shared" si="0"/>
        <v>38.821098401754931</v>
      </c>
    </row>
    <row r="7" spans="1:32" ht="15" thickBot="1" x14ac:dyDescent="0.35">
      <c r="A7" s="41" t="s">
        <v>9</v>
      </c>
      <c r="B7" s="42">
        <f>SUM(B5:B6)</f>
        <v>135854</v>
      </c>
      <c r="C7" s="42">
        <f>SUM(C5:C6)</f>
        <v>137737</v>
      </c>
      <c r="D7" s="42">
        <f>SUM(D5:D6)</f>
        <v>142568</v>
      </c>
      <c r="E7" s="42">
        <f>SUM(E5:E6)</f>
        <v>136640</v>
      </c>
      <c r="F7" s="42">
        <f t="shared" ref="F7" si="1">SUM(F5:F6)</f>
        <v>133734</v>
      </c>
      <c r="H7" s="41" t="s">
        <v>9</v>
      </c>
      <c r="I7" s="43">
        <f>SUM(I5:I6)</f>
        <v>100</v>
      </c>
      <c r="J7" s="43">
        <f>SUM(J5:J6)</f>
        <v>99.999999999999986</v>
      </c>
      <c r="K7" s="43">
        <f>SUM(K5:K6)</f>
        <v>100</v>
      </c>
      <c r="L7" s="43">
        <f>SUM(L5:L6)</f>
        <v>100</v>
      </c>
      <c r="M7" s="43">
        <f>SUM(M5:M6)</f>
        <v>100</v>
      </c>
      <c r="O7" s="44" t="s">
        <v>9</v>
      </c>
      <c r="P7" s="45">
        <f>SUM(P5:P6)</f>
        <v>202098</v>
      </c>
      <c r="Q7" s="45">
        <f>SUM(Q5:Q6)</f>
        <v>207348</v>
      </c>
      <c r="R7" s="45">
        <f>SUM(R5:R6)</f>
        <v>210020</v>
      </c>
      <c r="S7" s="45">
        <f>SUM(S5:S6)</f>
        <v>211608</v>
      </c>
      <c r="T7" s="45">
        <f>SUM(T5:T6)</f>
        <v>216739</v>
      </c>
      <c r="V7" s="46" t="s">
        <v>9</v>
      </c>
      <c r="W7" s="35">
        <f t="shared" si="0"/>
        <v>67.221842868311413</v>
      </c>
      <c r="X7" s="35">
        <f t="shared" si="0"/>
        <v>66.427937573547851</v>
      </c>
      <c r="Y7" s="35">
        <f t="shared" si="0"/>
        <v>67.883058756308927</v>
      </c>
      <c r="Z7" s="35">
        <f t="shared" si="0"/>
        <v>64.572227893085326</v>
      </c>
      <c r="AA7" s="35">
        <f t="shared" si="0"/>
        <v>61.702785377804638</v>
      </c>
    </row>
    <row r="8" spans="1:32" x14ac:dyDescent="0.3">
      <c r="A8" s="4"/>
      <c r="H8" s="4"/>
    </row>
    <row r="9" spans="1:32" x14ac:dyDescent="0.3">
      <c r="A9" s="4"/>
      <c r="B9" s="47"/>
      <c r="C9" s="48"/>
      <c r="D9" s="48"/>
      <c r="E9" s="48"/>
      <c r="F9" s="48"/>
      <c r="H9" s="4"/>
      <c r="I9" s="47"/>
      <c r="J9" s="48"/>
      <c r="K9" s="48"/>
      <c r="L9" s="48"/>
      <c r="M9" s="48"/>
    </row>
    <row r="10" spans="1:32" x14ac:dyDescent="0.3">
      <c r="A10" s="6" t="s">
        <v>10</v>
      </c>
      <c r="B10" s="14" t="s">
        <v>6</v>
      </c>
      <c r="C10" s="15"/>
      <c r="D10" s="15"/>
      <c r="E10" s="15"/>
      <c r="F10" s="16"/>
      <c r="H10" s="6" t="s">
        <v>10</v>
      </c>
      <c r="I10" s="14" t="s">
        <v>6</v>
      </c>
      <c r="J10" s="15"/>
      <c r="K10" s="15"/>
      <c r="L10" s="15"/>
      <c r="M10" s="16"/>
      <c r="O10" s="49" t="s">
        <v>11</v>
      </c>
      <c r="P10" s="14" t="s">
        <v>6</v>
      </c>
      <c r="Q10" s="15"/>
      <c r="R10" s="15"/>
      <c r="S10" s="15"/>
      <c r="T10" s="16"/>
      <c r="V10" s="6" t="s">
        <v>10</v>
      </c>
      <c r="W10" s="14" t="s">
        <v>6</v>
      </c>
      <c r="X10" s="15"/>
      <c r="Y10" s="15"/>
      <c r="Z10" s="15"/>
      <c r="AA10" s="16"/>
    </row>
    <row r="11" spans="1:32" ht="15" thickBot="1" x14ac:dyDescent="0.35">
      <c r="A11" s="17"/>
      <c r="B11" s="50">
        <v>2018</v>
      </c>
      <c r="C11" s="50">
        <v>2019</v>
      </c>
      <c r="D11" s="50">
        <v>2020</v>
      </c>
      <c r="E11" s="50">
        <v>2021</v>
      </c>
      <c r="F11" s="50">
        <v>2022</v>
      </c>
      <c r="H11" s="17"/>
      <c r="I11" s="50">
        <v>2018</v>
      </c>
      <c r="J11" s="50">
        <v>2019</v>
      </c>
      <c r="K11" s="50">
        <v>2020</v>
      </c>
      <c r="L11" s="50">
        <v>2021</v>
      </c>
      <c r="M11" s="50">
        <v>2022</v>
      </c>
      <c r="O11" s="51"/>
      <c r="P11" s="25">
        <v>2018</v>
      </c>
      <c r="Q11" s="25">
        <v>2019</v>
      </c>
      <c r="R11" s="25">
        <v>2020</v>
      </c>
      <c r="S11" s="25">
        <v>2021</v>
      </c>
      <c r="T11" s="25">
        <v>2022</v>
      </c>
      <c r="V11" s="17"/>
      <c r="W11" s="50">
        <v>2018</v>
      </c>
      <c r="X11" s="50">
        <v>2019</v>
      </c>
      <c r="Y11" s="50">
        <v>2020</v>
      </c>
      <c r="Z11" s="50">
        <v>2021</v>
      </c>
      <c r="AA11" s="50">
        <v>2022</v>
      </c>
    </row>
    <row r="12" spans="1:32" ht="31.2" customHeight="1" thickBot="1" x14ac:dyDescent="0.35">
      <c r="A12" s="52" t="s">
        <v>12</v>
      </c>
      <c r="B12" s="53">
        <v>53867</v>
      </c>
      <c r="C12" s="54">
        <v>54337</v>
      </c>
      <c r="D12" s="54">
        <v>57766</v>
      </c>
      <c r="E12" s="54">
        <v>53856</v>
      </c>
      <c r="F12" s="55">
        <v>50808</v>
      </c>
      <c r="H12" s="52" t="s">
        <v>12</v>
      </c>
      <c r="I12" s="31">
        <f>B12/$B$7*100</f>
        <v>39.650654378965655</v>
      </c>
      <c r="J12" s="31">
        <f>C12/$C$7*100</f>
        <v>39.449821035742026</v>
      </c>
      <c r="K12" s="31">
        <f>D12/$D$7*100</f>
        <v>40.518208854721962</v>
      </c>
      <c r="L12" s="31">
        <f>E12/$E$7*100</f>
        <v>39.414519906323186</v>
      </c>
      <c r="M12" s="31">
        <f>F12/$F$7*100</f>
        <v>37.991834537215667</v>
      </c>
      <c r="O12" s="56" t="s">
        <v>12</v>
      </c>
      <c r="P12" s="57">
        <v>80516</v>
      </c>
      <c r="Q12" s="57">
        <v>86201</v>
      </c>
      <c r="R12" s="57">
        <v>88763</v>
      </c>
      <c r="S12" s="57">
        <v>88220</v>
      </c>
      <c r="T12" s="58">
        <v>85054</v>
      </c>
      <c r="V12" s="26" t="s">
        <v>12</v>
      </c>
      <c r="W12" s="35">
        <f t="shared" ref="W12:AA16" si="2">B12/P12*100</f>
        <v>66.902230612549062</v>
      </c>
      <c r="X12" s="35">
        <f t="shared" si="2"/>
        <v>63.035231609842114</v>
      </c>
      <c r="Y12" s="35">
        <f t="shared" si="2"/>
        <v>65.078918017642479</v>
      </c>
      <c r="Z12" s="35">
        <f t="shared" si="2"/>
        <v>61.047381546134659</v>
      </c>
      <c r="AA12" s="35">
        <f t="shared" si="2"/>
        <v>59.736167611164667</v>
      </c>
    </row>
    <row r="13" spans="1:32" ht="27" customHeight="1" thickBot="1" x14ac:dyDescent="0.35">
      <c r="A13" s="52" t="s">
        <v>13</v>
      </c>
      <c r="B13" s="53">
        <v>24490</v>
      </c>
      <c r="C13" s="54">
        <v>24961</v>
      </c>
      <c r="D13" s="54">
        <v>25078</v>
      </c>
      <c r="E13" s="54">
        <v>22314</v>
      </c>
      <c r="F13" s="59">
        <v>19489</v>
      </c>
      <c r="H13" s="52" t="s">
        <v>13</v>
      </c>
      <c r="I13" s="31">
        <f t="shared" ref="I13:I15" si="3">B13/$B$7*100</f>
        <v>18.026705139340763</v>
      </c>
      <c r="J13" s="31">
        <f t="shared" ref="J13:J15" si="4">C13/$C$7*100</f>
        <v>18.122218430777494</v>
      </c>
      <c r="K13" s="31">
        <f t="shared" ref="K13:K15" si="5">D13/$D$7*100</f>
        <v>17.590202570001683</v>
      </c>
      <c r="L13" s="31">
        <f t="shared" ref="L13:L15" si="6">E13/$E$7*100</f>
        <v>16.330503512880561</v>
      </c>
      <c r="M13" s="31">
        <f t="shared" ref="M13:M15" si="7">F13/$F$7*100</f>
        <v>14.572958260427416</v>
      </c>
      <c r="O13" s="56" t="s">
        <v>13</v>
      </c>
      <c r="P13" s="57">
        <v>46656</v>
      </c>
      <c r="Q13" s="57">
        <v>43630</v>
      </c>
      <c r="R13" s="57">
        <v>41899</v>
      </c>
      <c r="S13" s="57">
        <v>40966</v>
      </c>
      <c r="T13" s="60">
        <v>37705</v>
      </c>
      <c r="V13" s="26" t="s">
        <v>13</v>
      </c>
      <c r="W13" s="35">
        <f t="shared" si="2"/>
        <v>52.490569272976686</v>
      </c>
      <c r="X13" s="35">
        <f t="shared" si="2"/>
        <v>57.210634884253949</v>
      </c>
      <c r="Y13" s="35">
        <f t="shared" si="2"/>
        <v>59.853457123081697</v>
      </c>
      <c r="Z13" s="35">
        <f t="shared" si="2"/>
        <v>54.469560123028849</v>
      </c>
      <c r="AA13" s="35">
        <f t="shared" si="2"/>
        <v>51.688105025858647</v>
      </c>
    </row>
    <row r="14" spans="1:32" ht="33" customHeight="1" thickBot="1" x14ac:dyDescent="0.35">
      <c r="A14" s="52" t="s">
        <v>14</v>
      </c>
      <c r="B14" s="53">
        <v>40268</v>
      </c>
      <c r="C14" s="54">
        <v>40739</v>
      </c>
      <c r="D14" s="54">
        <v>42380</v>
      </c>
      <c r="E14" s="54">
        <v>44280</v>
      </c>
      <c r="F14" s="59">
        <v>47554</v>
      </c>
      <c r="H14" s="52" t="s">
        <v>14</v>
      </c>
      <c r="I14" s="31">
        <f t="shared" si="3"/>
        <v>29.640643632134495</v>
      </c>
      <c r="J14" s="31">
        <f t="shared" si="4"/>
        <v>29.577382983512056</v>
      </c>
      <c r="K14" s="31">
        <f t="shared" si="5"/>
        <v>29.726165759497224</v>
      </c>
      <c r="L14" s="31">
        <f t="shared" si="6"/>
        <v>32.406323185011708</v>
      </c>
      <c r="M14" s="31">
        <f t="shared" si="7"/>
        <v>35.558646267964768</v>
      </c>
      <c r="O14" s="56" t="s">
        <v>14</v>
      </c>
      <c r="P14" s="57">
        <v>55620</v>
      </c>
      <c r="Q14" s="57">
        <v>60150</v>
      </c>
      <c r="R14" s="57">
        <v>60583</v>
      </c>
      <c r="S14" s="57">
        <v>63229</v>
      </c>
      <c r="T14" s="60">
        <v>76090</v>
      </c>
      <c r="V14" s="26" t="s">
        <v>14</v>
      </c>
      <c r="W14" s="35">
        <f t="shared" si="2"/>
        <v>72.398417835311037</v>
      </c>
      <c r="X14" s="35">
        <f t="shared" si="2"/>
        <v>67.729010806317532</v>
      </c>
      <c r="Y14" s="35">
        <f t="shared" si="2"/>
        <v>69.953617351402215</v>
      </c>
      <c r="Z14" s="35">
        <f t="shared" si="2"/>
        <v>70.031156589539606</v>
      </c>
      <c r="AA14" s="35">
        <f t="shared" si="2"/>
        <v>62.497042975423845</v>
      </c>
    </row>
    <row r="15" spans="1:32" ht="51.6" customHeight="1" thickBot="1" x14ac:dyDescent="0.35">
      <c r="A15" s="52" t="s">
        <v>15</v>
      </c>
      <c r="B15" s="53">
        <v>17229</v>
      </c>
      <c r="C15" s="54">
        <v>17700</v>
      </c>
      <c r="D15" s="54">
        <v>17344</v>
      </c>
      <c r="E15" s="54">
        <v>16190</v>
      </c>
      <c r="F15" s="59">
        <v>15883</v>
      </c>
      <c r="H15" s="52" t="s">
        <v>15</v>
      </c>
      <c r="I15" s="31">
        <f t="shared" si="3"/>
        <v>12.681996849559084</v>
      </c>
      <c r="J15" s="31">
        <f t="shared" si="4"/>
        <v>12.850577549968417</v>
      </c>
      <c r="K15" s="31">
        <f t="shared" si="5"/>
        <v>12.165422815779136</v>
      </c>
      <c r="L15" s="31">
        <f t="shared" si="6"/>
        <v>11.848653395784543</v>
      </c>
      <c r="M15" s="31">
        <f t="shared" si="7"/>
        <v>11.876560934392151</v>
      </c>
      <c r="O15" s="61" t="s">
        <v>15</v>
      </c>
      <c r="P15" s="57">
        <v>19306</v>
      </c>
      <c r="Q15" s="57">
        <v>17367</v>
      </c>
      <c r="R15" s="57">
        <v>18775</v>
      </c>
      <c r="S15" s="57">
        <v>19193</v>
      </c>
      <c r="T15" s="60">
        <v>17890</v>
      </c>
      <c r="V15" s="26" t="s">
        <v>16</v>
      </c>
      <c r="W15" s="35">
        <f t="shared" si="2"/>
        <v>89.24168652232467</v>
      </c>
      <c r="X15" s="35">
        <f t="shared" si="2"/>
        <v>101.91742960787703</v>
      </c>
      <c r="Y15" s="35">
        <f t="shared" si="2"/>
        <v>92.378162450066583</v>
      </c>
      <c r="Z15" s="35">
        <f t="shared" si="2"/>
        <v>84.353670609076232</v>
      </c>
      <c r="AA15" s="35">
        <f t="shared" si="2"/>
        <v>88.78144214645053</v>
      </c>
      <c r="AF15" s="3" t="s">
        <v>17</v>
      </c>
    </row>
    <row r="16" spans="1:32" x14ac:dyDescent="0.3">
      <c r="A16" s="41" t="s">
        <v>9</v>
      </c>
      <c r="B16" s="62">
        <f>SUM(B12:B15)</f>
        <v>135854</v>
      </c>
      <c r="C16" s="62">
        <f>SUM(C12:C15)</f>
        <v>137737</v>
      </c>
      <c r="D16" s="62">
        <f>SUM(D12:D15)</f>
        <v>142568</v>
      </c>
      <c r="E16" s="62">
        <f>SUM(E12:E15)</f>
        <v>136640</v>
      </c>
      <c r="F16" s="62">
        <f>SUM(F12:F15)</f>
        <v>133734</v>
      </c>
      <c r="H16" s="41" t="s">
        <v>9</v>
      </c>
      <c r="I16" s="63">
        <f>SUM(I12:I15)</f>
        <v>100</v>
      </c>
      <c r="J16" s="63">
        <f>SUM(J12:J15)</f>
        <v>100</v>
      </c>
      <c r="K16" s="63">
        <f>SUM(K12:K15)</f>
        <v>100</v>
      </c>
      <c r="L16" s="63">
        <f>SUM(L12:L15)</f>
        <v>100</v>
      </c>
      <c r="M16" s="63">
        <f>SUM(M12:M15)</f>
        <v>99.999999999999986</v>
      </c>
      <c r="O16" s="64" t="s">
        <v>9</v>
      </c>
      <c r="P16" s="65">
        <f>SUM(P12:P15)</f>
        <v>202098</v>
      </c>
      <c r="Q16" s="65">
        <f>SUM(Q12:Q15)</f>
        <v>207348</v>
      </c>
      <c r="R16" s="65">
        <f>SUM(R12:R15)</f>
        <v>210020</v>
      </c>
      <c r="S16" s="65">
        <f>SUM(S12:S15)</f>
        <v>211608</v>
      </c>
      <c r="T16" s="65">
        <f>SUM(T12:T15)</f>
        <v>216739</v>
      </c>
      <c r="V16" s="41" t="s">
        <v>9</v>
      </c>
      <c r="W16" s="66">
        <f t="shared" si="2"/>
        <v>67.221842868311413</v>
      </c>
      <c r="X16" s="66">
        <f t="shared" si="2"/>
        <v>66.427937573547851</v>
      </c>
      <c r="Y16" s="66">
        <f t="shared" si="2"/>
        <v>67.883058756308927</v>
      </c>
      <c r="Z16" s="66">
        <f t="shared" si="2"/>
        <v>64.572227893085326</v>
      </c>
      <c r="AA16" s="66">
        <f t="shared" si="2"/>
        <v>61.702785377804638</v>
      </c>
    </row>
    <row r="17" spans="1:29" x14ac:dyDescent="0.3">
      <c r="A17" s="4"/>
      <c r="C17" s="67"/>
      <c r="D17" s="67"/>
      <c r="E17" s="67"/>
      <c r="F17" s="67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</row>
    <row r="18" spans="1:29" x14ac:dyDescent="0.3">
      <c r="A18" s="4"/>
    </row>
    <row r="19" spans="1:29" x14ac:dyDescent="0.3">
      <c r="A19" s="4"/>
    </row>
    <row r="20" spans="1:29" x14ac:dyDescent="0.3">
      <c r="A20" s="4"/>
    </row>
    <row r="21" spans="1:29" x14ac:dyDescent="0.3">
      <c r="A21" s="4"/>
    </row>
    <row r="22" spans="1:29" x14ac:dyDescent="0.3">
      <c r="A22" s="4"/>
    </row>
    <row r="23" spans="1:29" x14ac:dyDescent="0.3">
      <c r="A23" s="4"/>
    </row>
    <row r="24" spans="1:29" x14ac:dyDescent="0.3">
      <c r="A24" s="4"/>
    </row>
    <row r="25" spans="1:29" x14ac:dyDescent="0.3">
      <c r="A25" s="4"/>
    </row>
    <row r="26" spans="1:29" x14ac:dyDescent="0.3">
      <c r="A26" s="4"/>
    </row>
    <row r="27" spans="1:29" x14ac:dyDescent="0.3">
      <c r="A27" s="4"/>
    </row>
    <row r="28" spans="1:29" x14ac:dyDescent="0.3">
      <c r="A28" s="4"/>
    </row>
    <row r="29" spans="1:29" x14ac:dyDescent="0.3">
      <c r="A29" s="4"/>
    </row>
    <row r="30" spans="1:29" x14ac:dyDescent="0.3">
      <c r="A30" s="4"/>
    </row>
    <row r="31" spans="1:29" x14ac:dyDescent="0.3">
      <c r="A31" s="4"/>
    </row>
    <row r="32" spans="1:29" x14ac:dyDescent="0.3">
      <c r="A32" s="4" t="s">
        <v>18</v>
      </c>
      <c r="Z32" s="68"/>
      <c r="AA32" s="68" t="s">
        <v>4</v>
      </c>
      <c r="AB32" s="68" t="s">
        <v>19</v>
      </c>
      <c r="AC32" s="68" t="s">
        <v>2</v>
      </c>
    </row>
    <row r="33" spans="1:31" x14ac:dyDescent="0.3">
      <c r="A33" s="69" t="s">
        <v>20</v>
      </c>
      <c r="B33" s="70"/>
      <c r="C33" s="69" t="s">
        <v>21</v>
      </c>
      <c r="D33" s="71"/>
      <c r="E33" s="71"/>
      <c r="F33" s="71"/>
      <c r="Z33" s="68" t="s">
        <v>22</v>
      </c>
      <c r="AA33" s="72">
        <v>23329</v>
      </c>
      <c r="AB33" s="72">
        <v>5085</v>
      </c>
      <c r="AC33" s="73">
        <f t="shared" ref="AC33:AC42" si="8">AB33/AA33*100</f>
        <v>21.796905139525911</v>
      </c>
      <c r="AE33" s="67"/>
    </row>
    <row r="34" spans="1:31" x14ac:dyDescent="0.3">
      <c r="A34" s="69"/>
      <c r="B34" s="70" t="s">
        <v>23</v>
      </c>
      <c r="C34" s="69"/>
      <c r="D34" s="71"/>
      <c r="E34" s="71"/>
      <c r="F34" s="71"/>
      <c r="Z34" s="68" t="s">
        <v>24</v>
      </c>
      <c r="AA34" s="72">
        <v>23207</v>
      </c>
      <c r="AB34" s="72">
        <v>17581</v>
      </c>
      <c r="AC34" s="73">
        <f t="shared" si="8"/>
        <v>75.757314603352427</v>
      </c>
      <c r="AE34" s="67"/>
    </row>
    <row r="35" spans="1:31" x14ac:dyDescent="0.3">
      <c r="A35" s="70" t="s">
        <v>25</v>
      </c>
      <c r="B35" s="70">
        <v>7320</v>
      </c>
      <c r="C35" s="70" t="e">
        <f>#REF!+B35</f>
        <v>#REF!</v>
      </c>
      <c r="D35" s="71"/>
      <c r="E35" s="71"/>
      <c r="F35" s="71"/>
      <c r="Z35" s="68" t="s">
        <v>26</v>
      </c>
      <c r="AA35" s="72">
        <v>27329</v>
      </c>
      <c r="AB35" s="72">
        <v>14493</v>
      </c>
      <c r="AC35" s="73">
        <f t="shared" si="8"/>
        <v>53.031578177028059</v>
      </c>
      <c r="AE35" s="67"/>
    </row>
    <row r="36" spans="1:31" x14ac:dyDescent="0.3">
      <c r="A36" s="70" t="s">
        <v>27</v>
      </c>
      <c r="B36" s="70">
        <v>8086</v>
      </c>
      <c r="C36" s="70" t="e">
        <f>#REF!+B36</f>
        <v>#REF!</v>
      </c>
      <c r="D36" s="71"/>
      <c r="E36" s="71"/>
      <c r="F36" s="71"/>
      <c r="Z36" s="68" t="s">
        <v>28</v>
      </c>
      <c r="AA36" s="72">
        <v>24594</v>
      </c>
      <c r="AB36" s="72">
        <v>13452</v>
      </c>
      <c r="AC36" s="73">
        <f t="shared" si="8"/>
        <v>54.696267382288369</v>
      </c>
      <c r="AE36" s="67"/>
    </row>
    <row r="37" spans="1:31" x14ac:dyDescent="0.3">
      <c r="A37" s="70" t="s">
        <v>29</v>
      </c>
      <c r="B37" s="70">
        <v>9183</v>
      </c>
      <c r="C37" s="70" t="e">
        <f>#REF!+B37</f>
        <v>#REF!</v>
      </c>
      <c r="D37" s="71"/>
      <c r="E37" s="71"/>
      <c r="F37" s="71"/>
      <c r="X37" s="3">
        <v>17.98</v>
      </c>
      <c r="Z37" s="68" t="s">
        <v>30</v>
      </c>
      <c r="AA37" s="72">
        <v>24505</v>
      </c>
      <c r="AB37" s="72">
        <v>18416</v>
      </c>
      <c r="AC37" s="73">
        <f t="shared" si="8"/>
        <v>75.152009793919603</v>
      </c>
      <c r="AE37" s="67"/>
    </row>
    <row r="38" spans="1:31" x14ac:dyDescent="0.3">
      <c r="A38" s="70" t="s">
        <v>31</v>
      </c>
      <c r="B38" s="70">
        <v>8557</v>
      </c>
      <c r="C38" s="70" t="e">
        <f>#REF!+B38</f>
        <v>#REF!</v>
      </c>
      <c r="D38" s="71"/>
      <c r="E38" s="71"/>
      <c r="F38" s="71"/>
      <c r="X38" s="3">
        <v>68.069999999999993</v>
      </c>
      <c r="Z38" s="68" t="s">
        <v>32</v>
      </c>
      <c r="AA38" s="72">
        <v>20012</v>
      </c>
      <c r="AB38" s="72">
        <v>17381</v>
      </c>
      <c r="AC38" s="73">
        <f t="shared" si="8"/>
        <v>86.852888267039773</v>
      </c>
      <c r="AE38" s="67"/>
    </row>
    <row r="39" spans="1:31" x14ac:dyDescent="0.3">
      <c r="A39" s="70" t="s">
        <v>33</v>
      </c>
      <c r="B39" s="70">
        <v>3935</v>
      </c>
      <c r="C39" s="70" t="e">
        <f>#REF!+B39</f>
        <v>#REF!</v>
      </c>
      <c r="D39" s="71"/>
      <c r="E39" s="71"/>
      <c r="F39" s="71"/>
      <c r="X39" s="3">
        <v>69.48</v>
      </c>
      <c r="Z39" s="68" t="s">
        <v>34</v>
      </c>
      <c r="AA39" s="72">
        <v>17582</v>
      </c>
      <c r="AB39" s="72">
        <v>16070</v>
      </c>
      <c r="AC39" s="73">
        <f t="shared" si="8"/>
        <v>91.400295757024224</v>
      </c>
      <c r="AE39" s="67"/>
    </row>
    <row r="40" spans="1:31" x14ac:dyDescent="0.3">
      <c r="A40" s="74" t="s">
        <v>9</v>
      </c>
      <c r="B40" s="75"/>
      <c r="C40" s="75"/>
      <c r="D40" s="76"/>
      <c r="E40" s="76"/>
      <c r="F40" s="76"/>
      <c r="X40" s="3">
        <v>64.37</v>
      </c>
      <c r="Z40" s="68" t="s">
        <v>35</v>
      </c>
      <c r="AA40" s="72">
        <v>13768</v>
      </c>
      <c r="AB40" s="72">
        <v>11679</v>
      </c>
      <c r="AC40" s="73">
        <f t="shared" si="8"/>
        <v>84.827135386403256</v>
      </c>
      <c r="AE40" s="67"/>
    </row>
    <row r="41" spans="1:31" x14ac:dyDescent="0.3">
      <c r="A41" s="74"/>
      <c r="B41" s="77">
        <f>SUM(B35:B40)</f>
        <v>37081</v>
      </c>
      <c r="C41" s="77">
        <f>SUM(B41:B41)</f>
        <v>37081</v>
      </c>
      <c r="D41" s="78"/>
      <c r="E41" s="78"/>
      <c r="F41" s="78"/>
      <c r="V41" s="79"/>
      <c r="X41" s="3">
        <v>72.81</v>
      </c>
      <c r="Z41" s="68" t="s">
        <v>36</v>
      </c>
      <c r="AA41" s="72">
        <v>11328</v>
      </c>
      <c r="AB41" s="72">
        <v>6515</v>
      </c>
      <c r="AC41" s="73">
        <f t="shared" si="8"/>
        <v>57.512358757062145</v>
      </c>
      <c r="AE41" s="67"/>
    </row>
    <row r="42" spans="1:31" x14ac:dyDescent="0.3">
      <c r="A42" s="80" t="s">
        <v>37</v>
      </c>
      <c r="X42" s="3">
        <v>69.72</v>
      </c>
      <c r="Z42" s="68" t="s">
        <v>38</v>
      </c>
      <c r="AA42" s="72">
        <v>14336</v>
      </c>
      <c r="AB42" s="72">
        <v>3550</v>
      </c>
      <c r="AC42" s="73">
        <f t="shared" si="8"/>
        <v>24.762834821428573</v>
      </c>
      <c r="AE42" s="67"/>
    </row>
    <row r="43" spans="1:31" x14ac:dyDescent="0.3">
      <c r="A43" s="4"/>
      <c r="X43" s="3">
        <v>88.66</v>
      </c>
      <c r="Z43" s="68"/>
      <c r="AA43" s="72"/>
      <c r="AB43" s="72"/>
      <c r="AC43" s="73"/>
      <c r="AE43" s="67"/>
    </row>
    <row r="44" spans="1:31" x14ac:dyDescent="0.3">
      <c r="A44" s="4" t="s">
        <v>39</v>
      </c>
      <c r="X44" s="3">
        <v>65.06</v>
      </c>
      <c r="Z44" s="68"/>
      <c r="AA44" s="72">
        <f>SUM(AA33:AA43)</f>
        <v>199990</v>
      </c>
      <c r="AB44" s="72">
        <f>SUM(AB33:AB43)</f>
        <v>124222</v>
      </c>
      <c r="AC44" s="73">
        <f>AB44/AA44*100</f>
        <v>62.114105705285262</v>
      </c>
    </row>
    <row r="45" spans="1:31" x14ac:dyDescent="0.3">
      <c r="A45" s="81" t="s">
        <v>20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X45" s="3">
        <v>73.06</v>
      </c>
      <c r="Z45" s="68"/>
      <c r="AA45" s="68"/>
      <c r="AB45" s="68"/>
      <c r="AC45" s="68"/>
    </row>
    <row r="46" spans="1:31" x14ac:dyDescent="0.3">
      <c r="A46" s="81"/>
      <c r="B46" s="82" t="s">
        <v>40</v>
      </c>
      <c r="C46" s="82" t="s">
        <v>41</v>
      </c>
      <c r="D46" s="82"/>
      <c r="E46" s="82"/>
      <c r="F46" s="82"/>
      <c r="G46" s="82" t="s">
        <v>42</v>
      </c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 t="s">
        <v>43</v>
      </c>
      <c r="X46" s="3">
        <v>87.34</v>
      </c>
      <c r="Z46" s="68"/>
      <c r="AA46" s="68"/>
      <c r="AB46" s="68"/>
      <c r="AC46" s="68"/>
    </row>
    <row r="47" spans="1:31" x14ac:dyDescent="0.3">
      <c r="A47" s="82" t="s">
        <v>25</v>
      </c>
      <c r="B47" s="83">
        <v>4393</v>
      </c>
      <c r="C47" s="83">
        <v>12193</v>
      </c>
      <c r="D47" s="83"/>
      <c r="E47" s="83"/>
      <c r="F47" s="83"/>
      <c r="G47" s="84">
        <v>367</v>
      </c>
      <c r="H47" s="83"/>
      <c r="I47" s="83"/>
      <c r="J47" s="83"/>
      <c r="K47" s="83"/>
      <c r="L47" s="83"/>
      <c r="M47" s="83"/>
      <c r="N47" s="84"/>
      <c r="O47" s="83"/>
      <c r="P47" s="83"/>
      <c r="Q47" s="83"/>
      <c r="R47" s="83"/>
      <c r="S47" s="83"/>
      <c r="T47" s="83"/>
      <c r="U47" s="84"/>
      <c r="V47" s="83">
        <v>1054</v>
      </c>
      <c r="Z47" s="85"/>
      <c r="AA47" s="68" t="s">
        <v>4</v>
      </c>
      <c r="AB47" s="85" t="s">
        <v>19</v>
      </c>
      <c r="AC47" s="85" t="s">
        <v>2</v>
      </c>
    </row>
    <row r="48" spans="1:31" x14ac:dyDescent="0.3">
      <c r="A48" s="82" t="s">
        <v>27</v>
      </c>
      <c r="B48" s="83">
        <v>4670</v>
      </c>
      <c r="C48" s="83">
        <v>12674</v>
      </c>
      <c r="D48" s="83"/>
      <c r="E48" s="83"/>
      <c r="F48" s="83"/>
      <c r="G48" s="84">
        <v>1147</v>
      </c>
      <c r="H48" s="83"/>
      <c r="I48" s="83"/>
      <c r="J48" s="83"/>
      <c r="K48" s="83"/>
      <c r="L48" s="83"/>
      <c r="M48" s="83"/>
      <c r="N48" s="84"/>
      <c r="O48" s="83"/>
      <c r="P48" s="83"/>
      <c r="Q48" s="83"/>
      <c r="R48" s="83"/>
      <c r="S48" s="83"/>
      <c r="T48" s="83"/>
      <c r="U48" s="84"/>
      <c r="V48" s="83">
        <v>3541</v>
      </c>
      <c r="X48" s="3">
        <v>62.15</v>
      </c>
      <c r="Z48" s="86" t="s">
        <v>44</v>
      </c>
      <c r="AA48" s="72">
        <v>107622</v>
      </c>
      <c r="AB48" s="85">
        <v>87141</v>
      </c>
      <c r="AC48" s="73">
        <f>AB48/AA48*100</f>
        <v>80.969504376428617</v>
      </c>
    </row>
    <row r="49" spans="1:29" x14ac:dyDescent="0.3">
      <c r="A49" s="82" t="s">
        <v>29</v>
      </c>
      <c r="B49" s="83">
        <v>6232</v>
      </c>
      <c r="C49" s="83">
        <v>9849</v>
      </c>
      <c r="D49" s="83"/>
      <c r="E49" s="83"/>
      <c r="F49" s="83"/>
      <c r="G49" s="84">
        <v>492</v>
      </c>
      <c r="H49" s="83"/>
      <c r="I49" s="83"/>
      <c r="J49" s="83"/>
      <c r="K49" s="83"/>
      <c r="L49" s="83"/>
      <c r="M49" s="83"/>
      <c r="N49" s="84"/>
      <c r="O49" s="83"/>
      <c r="P49" s="83"/>
      <c r="Q49" s="83"/>
      <c r="R49" s="83"/>
      <c r="S49" s="83"/>
      <c r="T49" s="83"/>
      <c r="U49" s="84"/>
      <c r="V49" s="83">
        <v>3403</v>
      </c>
      <c r="Z49" s="86" t="s">
        <v>23</v>
      </c>
      <c r="AA49" s="72">
        <v>92368</v>
      </c>
      <c r="AB49" s="85">
        <v>37081</v>
      </c>
      <c r="AC49" s="73">
        <f>AB49/AA49*100</f>
        <v>40.144855361164041</v>
      </c>
    </row>
    <row r="50" spans="1:29" x14ac:dyDescent="0.3">
      <c r="A50" s="82" t="s">
        <v>31</v>
      </c>
      <c r="B50" s="83">
        <v>2291</v>
      </c>
      <c r="C50" s="83">
        <v>4944</v>
      </c>
      <c r="D50" s="83"/>
      <c r="E50" s="83"/>
      <c r="F50" s="83"/>
      <c r="G50" s="84">
        <v>728</v>
      </c>
      <c r="H50" s="83"/>
      <c r="I50" s="83"/>
      <c r="J50" s="83"/>
      <c r="K50" s="83"/>
      <c r="L50" s="83"/>
      <c r="M50" s="83"/>
      <c r="N50" s="84"/>
      <c r="O50" s="83"/>
      <c r="P50" s="83"/>
      <c r="Q50" s="83"/>
      <c r="R50" s="83"/>
      <c r="S50" s="83"/>
      <c r="T50" s="83"/>
      <c r="U50" s="84"/>
      <c r="V50" s="83">
        <v>5164</v>
      </c>
      <c r="Z50" s="85"/>
      <c r="AA50" s="85">
        <f>SUM(AA48:AA49)</f>
        <v>199990</v>
      </c>
      <c r="AB50" s="85">
        <f>SUM(AB48:AB49)</f>
        <v>124222</v>
      </c>
      <c r="AC50" s="73">
        <f>AB50/AA50*100</f>
        <v>62.114105705285262</v>
      </c>
    </row>
    <row r="51" spans="1:29" x14ac:dyDescent="0.3">
      <c r="A51" s="82" t="s">
        <v>33</v>
      </c>
      <c r="B51" s="83">
        <v>888</v>
      </c>
      <c r="C51" s="83">
        <v>1545</v>
      </c>
      <c r="D51" s="83"/>
      <c r="E51" s="83"/>
      <c r="F51" s="83"/>
      <c r="G51" s="84">
        <v>0</v>
      </c>
      <c r="H51" s="83"/>
      <c r="I51" s="83"/>
      <c r="J51" s="83"/>
      <c r="K51" s="83"/>
      <c r="L51" s="83"/>
      <c r="M51" s="83"/>
      <c r="N51" s="84"/>
      <c r="O51" s="83"/>
      <c r="P51" s="83"/>
      <c r="Q51" s="83"/>
      <c r="R51" s="83"/>
      <c r="S51" s="83"/>
      <c r="T51" s="83"/>
      <c r="U51" s="84"/>
      <c r="V51" s="83">
        <v>548</v>
      </c>
      <c r="Y51" s="3">
        <f>X46+X47</f>
        <v>87.34</v>
      </c>
    </row>
    <row r="52" spans="1:29" x14ac:dyDescent="0.3">
      <c r="A52" s="87" t="s">
        <v>9</v>
      </c>
      <c r="B52" s="88"/>
      <c r="C52" s="88"/>
      <c r="D52" s="88"/>
      <c r="E52" s="88"/>
      <c r="F52" s="88"/>
      <c r="G52" s="89"/>
      <c r="H52" s="88"/>
      <c r="I52" s="88"/>
      <c r="J52" s="88"/>
      <c r="K52" s="88"/>
      <c r="L52" s="88"/>
      <c r="M52" s="88"/>
      <c r="N52" s="89"/>
      <c r="O52" s="88"/>
      <c r="P52" s="88"/>
      <c r="Q52" s="88"/>
      <c r="R52" s="88"/>
      <c r="S52" s="88"/>
      <c r="T52" s="88"/>
      <c r="U52" s="89"/>
      <c r="V52" s="88"/>
    </row>
    <row r="53" spans="1:29" x14ac:dyDescent="0.3">
      <c r="A53" s="87"/>
      <c r="B53" s="90">
        <f>SUM(B47:B52)</f>
        <v>18474</v>
      </c>
      <c r="C53" s="90">
        <f>SUM(C47:C52)</f>
        <v>41205</v>
      </c>
      <c r="D53" s="90"/>
      <c r="E53" s="90"/>
      <c r="F53" s="90"/>
      <c r="G53" s="91">
        <f>SUM(G47:G52)</f>
        <v>2734</v>
      </c>
      <c r="H53" s="90"/>
      <c r="I53" s="90"/>
      <c r="J53" s="90"/>
      <c r="K53" s="90"/>
      <c r="L53" s="90"/>
      <c r="M53" s="90"/>
      <c r="N53" s="91"/>
      <c r="O53" s="90"/>
      <c r="P53" s="90"/>
      <c r="Q53" s="90"/>
      <c r="R53" s="90"/>
      <c r="S53" s="90"/>
      <c r="T53" s="90"/>
      <c r="U53" s="91"/>
      <c r="V53" s="90">
        <f>SUM(V47:V52)</f>
        <v>13710</v>
      </c>
      <c r="W53" s="79"/>
    </row>
    <row r="54" spans="1:29" x14ac:dyDescent="0.3">
      <c r="A54" s="80" t="s">
        <v>37</v>
      </c>
    </row>
    <row r="55" spans="1:29" x14ac:dyDescent="0.3">
      <c r="A55" s="4"/>
    </row>
    <row r="56" spans="1:29" x14ac:dyDescent="0.3">
      <c r="A56" s="4" t="s">
        <v>45</v>
      </c>
    </row>
    <row r="57" spans="1:29" x14ac:dyDescent="0.3">
      <c r="A57" s="81" t="s">
        <v>46</v>
      </c>
      <c r="B57" s="82"/>
      <c r="C57" s="81" t="s">
        <v>47</v>
      </c>
      <c r="D57" s="92"/>
      <c r="E57" s="92"/>
      <c r="F57" s="92"/>
      <c r="Z57" s="93" t="s">
        <v>48</v>
      </c>
      <c r="AA57" s="94">
        <v>87230</v>
      </c>
      <c r="AB57" s="94">
        <v>48099</v>
      </c>
      <c r="AC57" s="73">
        <f t="shared" ref="AC57:AC63" si="9">AB57/AA57*100</f>
        <v>55.140433337154647</v>
      </c>
    </row>
    <row r="58" spans="1:29" x14ac:dyDescent="0.3">
      <c r="A58" s="81"/>
      <c r="B58" s="82" t="s">
        <v>23</v>
      </c>
      <c r="C58" s="81"/>
      <c r="D58" s="92"/>
      <c r="E58" s="92"/>
      <c r="F58" s="92"/>
      <c r="Z58" s="93" t="s">
        <v>40</v>
      </c>
      <c r="AA58" s="94">
        <v>43372</v>
      </c>
      <c r="AB58" s="94">
        <v>18474</v>
      </c>
      <c r="AC58" s="73">
        <f t="shared" si="9"/>
        <v>42.59430047034953</v>
      </c>
    </row>
    <row r="59" spans="1:29" x14ac:dyDescent="0.3">
      <c r="A59" s="82" t="s">
        <v>49</v>
      </c>
      <c r="B59" s="70">
        <v>14895</v>
      </c>
      <c r="C59" s="70">
        <f>SUM(B59:B59)</f>
        <v>14895</v>
      </c>
      <c r="D59" s="71"/>
      <c r="E59" s="71"/>
      <c r="F59" s="71"/>
      <c r="Z59" s="93" t="s">
        <v>50</v>
      </c>
      <c r="AA59" s="94">
        <v>44614</v>
      </c>
      <c r="AB59" s="94">
        <v>32472</v>
      </c>
      <c r="AC59" s="73">
        <f t="shared" si="9"/>
        <v>72.784327789483115</v>
      </c>
    </row>
    <row r="60" spans="1:29" x14ac:dyDescent="0.3">
      <c r="A60" s="82" t="s">
        <v>40</v>
      </c>
      <c r="B60" s="70">
        <v>4786</v>
      </c>
      <c r="C60" s="70">
        <f>SUM(B60:B60)</f>
        <v>4786</v>
      </c>
      <c r="D60" s="71"/>
      <c r="E60" s="71"/>
      <c r="F60" s="71"/>
      <c r="Z60" s="93" t="s">
        <v>51</v>
      </c>
      <c r="AA60" s="94">
        <v>7166</v>
      </c>
      <c r="AB60" s="94">
        <v>8713</v>
      </c>
      <c r="AC60" s="73">
        <f t="shared" si="9"/>
        <v>121.58805470276303</v>
      </c>
    </row>
    <row r="61" spans="1:29" x14ac:dyDescent="0.3">
      <c r="A61" s="82" t="s">
        <v>41</v>
      </c>
      <c r="B61" s="70">
        <v>9084</v>
      </c>
      <c r="C61" s="70">
        <f>SUM(B61:B61)</f>
        <v>9084</v>
      </c>
      <c r="D61" s="71"/>
      <c r="E61" s="71"/>
      <c r="F61" s="71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Z61" s="93" t="s">
        <v>52</v>
      </c>
      <c r="AA61" s="94">
        <v>4147</v>
      </c>
      <c r="AB61" s="94">
        <v>3234</v>
      </c>
      <c r="AC61" s="73">
        <f t="shared" si="9"/>
        <v>77.984084880636601</v>
      </c>
    </row>
    <row r="62" spans="1:29" x14ac:dyDescent="0.3">
      <c r="A62" s="82" t="s">
        <v>53</v>
      </c>
      <c r="B62" s="70">
        <v>2745</v>
      </c>
      <c r="C62" s="70">
        <f>SUM(B62:B62)</f>
        <v>2745</v>
      </c>
      <c r="D62" s="71"/>
      <c r="E62" s="71"/>
      <c r="F62" s="71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Z62" s="93" t="s">
        <v>43</v>
      </c>
      <c r="AA62" s="94">
        <v>13461</v>
      </c>
      <c r="AB62" s="94">
        <v>13230</v>
      </c>
      <c r="AC62" s="73">
        <f t="shared" si="9"/>
        <v>98.283931357254289</v>
      </c>
    </row>
    <row r="63" spans="1:29" x14ac:dyDescent="0.3">
      <c r="A63" s="82" t="s">
        <v>54</v>
      </c>
      <c r="B63" s="70">
        <v>5571</v>
      </c>
      <c r="C63" s="70">
        <f>SUM(B63:B63)</f>
        <v>5571</v>
      </c>
      <c r="D63" s="71"/>
      <c r="E63" s="71"/>
      <c r="F63" s="71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Z63" s="93"/>
      <c r="AA63" s="95">
        <f>SUM(AA57:AA62)</f>
        <v>199990</v>
      </c>
      <c r="AB63" s="95">
        <f>SUM(AB57:AB62)</f>
        <v>124222</v>
      </c>
      <c r="AC63" s="73">
        <f t="shared" si="9"/>
        <v>62.114105705285262</v>
      </c>
    </row>
    <row r="64" spans="1:29" x14ac:dyDescent="0.3">
      <c r="A64" s="87" t="s">
        <v>9</v>
      </c>
      <c r="B64" s="75"/>
      <c r="C64" s="75"/>
      <c r="D64" s="76"/>
      <c r="E64" s="76"/>
      <c r="F64" s="76"/>
    </row>
    <row r="65" spans="1:6" x14ac:dyDescent="0.3">
      <c r="A65" s="87"/>
      <c r="B65" s="77">
        <f t="shared" ref="B65" si="10">SUM(B59:B64)</f>
        <v>37081</v>
      </c>
      <c r="C65" s="77">
        <f>SUM(B65:B65)</f>
        <v>37081</v>
      </c>
      <c r="D65" s="78"/>
      <c r="E65" s="78"/>
      <c r="F65" s="78"/>
    </row>
    <row r="66" spans="1:6" x14ac:dyDescent="0.3">
      <c r="A66" s="80" t="s">
        <v>37</v>
      </c>
    </row>
  </sheetData>
  <mergeCells count="25">
    <mergeCell ref="A57:A58"/>
    <mergeCell ref="C57:C58"/>
    <mergeCell ref="A64:A65"/>
    <mergeCell ref="A33:A34"/>
    <mergeCell ref="C33:C34"/>
    <mergeCell ref="A40:A41"/>
    <mergeCell ref="A45:A46"/>
    <mergeCell ref="B45:V45"/>
    <mergeCell ref="A52:A53"/>
    <mergeCell ref="V3:V4"/>
    <mergeCell ref="W3:AA3"/>
    <mergeCell ref="A10:A11"/>
    <mergeCell ref="B10:F10"/>
    <mergeCell ref="H10:H11"/>
    <mergeCell ref="I10:M10"/>
    <mergeCell ref="O10:O11"/>
    <mergeCell ref="P10:T10"/>
    <mergeCell ref="V10:V11"/>
    <mergeCell ref="W10:AA10"/>
    <mergeCell ref="A3:A4"/>
    <mergeCell ref="B3:F3"/>
    <mergeCell ref="H3:H4"/>
    <mergeCell ref="I3:M3"/>
    <mergeCell ref="O3:O4"/>
    <mergeCell ref="P3:T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 &amp; TPAK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Dedy Suryana</dc:creator>
  <cp:lastModifiedBy>Dedy Suryana</cp:lastModifiedBy>
  <dcterms:created xsi:type="dcterms:W3CDTF">2023-08-11T02:15:56Z</dcterms:created>
  <dcterms:modified xsi:type="dcterms:W3CDTF">2023-08-11T02:16:31Z</dcterms:modified>
</cp:coreProperties>
</file>