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0513C8B9-C79F-4677-A1B7-65237AD9344E}" xr6:coauthVersionLast="47" xr6:coauthVersionMax="47" xr10:uidLastSave="{00000000-0000-0000-0000-000000000000}"/>
  <bookViews>
    <workbookView xWindow="1950" yWindow="735" windowWidth="15375" windowHeight="10785" xr2:uid="{90A9EDF0-AE5E-437E-89B6-77307FE96B07}"/>
  </bookViews>
  <sheets>
    <sheet name="33" sheetId="1" r:id="rId1"/>
  </sheets>
  <externalReferences>
    <externalReference r:id="rId2"/>
  </externalReferences>
  <definedNames>
    <definedName name="Z_730E2C64_B2C1_434F_B758_04E2943FA20D_.wvu.PrintArea" localSheetId="0" hidden="1">'33'!$A$1:$C$37</definedName>
    <definedName name="Z_93528372_5BA8_11D6_9411_0000212D0BAF_.wvu.PrintArea" localSheetId="0" hidden="1">'33'!$A$1:$C$37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1" l="1"/>
  <c r="T35" i="1"/>
  <c r="R35" i="1"/>
  <c r="P35" i="1"/>
  <c r="N35" i="1"/>
  <c r="L35" i="1"/>
  <c r="J35" i="1"/>
  <c r="X30" i="1"/>
  <c r="G30" i="1"/>
  <c r="E30" i="1"/>
  <c r="H30" i="1" s="1"/>
  <c r="D30" i="1"/>
  <c r="F30" i="1" s="1"/>
  <c r="C30" i="1"/>
  <c r="B30" i="1"/>
  <c r="X29" i="1"/>
  <c r="E29" i="1"/>
  <c r="H29" i="1" s="1"/>
  <c r="D29" i="1"/>
  <c r="G29" i="1" s="1"/>
  <c r="I29" i="1" s="1"/>
  <c r="C29" i="1"/>
  <c r="B29" i="1"/>
  <c r="X28" i="1"/>
  <c r="E28" i="1"/>
  <c r="H28" i="1" s="1"/>
  <c r="D28" i="1"/>
  <c r="F28" i="1" s="1"/>
  <c r="C28" i="1"/>
  <c r="B28" i="1"/>
  <c r="X27" i="1"/>
  <c r="E27" i="1"/>
  <c r="H27" i="1" s="1"/>
  <c r="D27" i="1"/>
  <c r="G27" i="1" s="1"/>
  <c r="I27" i="1" s="1"/>
  <c r="C27" i="1"/>
  <c r="B27" i="1"/>
  <c r="X26" i="1"/>
  <c r="G26" i="1"/>
  <c r="I26" i="1" s="1"/>
  <c r="E26" i="1"/>
  <c r="H26" i="1" s="1"/>
  <c r="D26" i="1"/>
  <c r="F26" i="1" s="1"/>
  <c r="C26" i="1"/>
  <c r="B26" i="1"/>
  <c r="X25" i="1"/>
  <c r="H25" i="1"/>
  <c r="E25" i="1"/>
  <c r="D25" i="1"/>
  <c r="G25" i="1" s="1"/>
  <c r="I25" i="1" s="1"/>
  <c r="C25" i="1"/>
  <c r="B25" i="1"/>
  <c r="X24" i="1"/>
  <c r="G24" i="1"/>
  <c r="I24" i="1" s="1"/>
  <c r="E24" i="1"/>
  <c r="H24" i="1" s="1"/>
  <c r="D24" i="1"/>
  <c r="F24" i="1" s="1"/>
  <c r="C24" i="1"/>
  <c r="B24" i="1"/>
  <c r="X23" i="1"/>
  <c r="H23" i="1"/>
  <c r="E23" i="1"/>
  <c r="D23" i="1"/>
  <c r="G23" i="1" s="1"/>
  <c r="I23" i="1" s="1"/>
  <c r="C23" i="1"/>
  <c r="B23" i="1"/>
  <c r="X22" i="1"/>
  <c r="G22" i="1"/>
  <c r="I22" i="1" s="1"/>
  <c r="E22" i="1"/>
  <c r="H22" i="1" s="1"/>
  <c r="D22" i="1"/>
  <c r="F22" i="1" s="1"/>
  <c r="C22" i="1"/>
  <c r="B22" i="1"/>
  <c r="X21" i="1"/>
  <c r="H21" i="1"/>
  <c r="E21" i="1"/>
  <c r="D21" i="1"/>
  <c r="G21" i="1" s="1"/>
  <c r="I21" i="1" s="1"/>
  <c r="C21" i="1"/>
  <c r="B21" i="1"/>
  <c r="X20" i="1"/>
  <c r="G20" i="1"/>
  <c r="I20" i="1" s="1"/>
  <c r="E20" i="1"/>
  <c r="H20" i="1" s="1"/>
  <c r="D20" i="1"/>
  <c r="F20" i="1" s="1"/>
  <c r="C20" i="1"/>
  <c r="B20" i="1"/>
  <c r="X19" i="1"/>
  <c r="H19" i="1"/>
  <c r="E19" i="1"/>
  <c r="D19" i="1"/>
  <c r="G19" i="1" s="1"/>
  <c r="I19" i="1" s="1"/>
  <c r="C19" i="1"/>
  <c r="B19" i="1"/>
  <c r="X18" i="1"/>
  <c r="G18" i="1"/>
  <c r="E18" i="1"/>
  <c r="H18" i="1" s="1"/>
  <c r="D18" i="1"/>
  <c r="F18" i="1" s="1"/>
  <c r="C18" i="1"/>
  <c r="B18" i="1"/>
  <c r="X17" i="1"/>
  <c r="H17" i="1"/>
  <c r="E17" i="1"/>
  <c r="D17" i="1"/>
  <c r="G17" i="1" s="1"/>
  <c r="I17" i="1" s="1"/>
  <c r="C17" i="1"/>
  <c r="B17" i="1"/>
  <c r="X16" i="1"/>
  <c r="G16" i="1"/>
  <c r="I16" i="1" s="1"/>
  <c r="E16" i="1"/>
  <c r="H16" i="1" s="1"/>
  <c r="D16" i="1"/>
  <c r="F16" i="1" s="1"/>
  <c r="C16" i="1"/>
  <c r="B16" i="1"/>
  <c r="X15" i="1"/>
  <c r="H15" i="1"/>
  <c r="E15" i="1"/>
  <c r="D15" i="1"/>
  <c r="G15" i="1" s="1"/>
  <c r="I15" i="1" s="1"/>
  <c r="C15" i="1"/>
  <c r="B15" i="1"/>
  <c r="X14" i="1"/>
  <c r="G14" i="1"/>
  <c r="I14" i="1" s="1"/>
  <c r="E14" i="1"/>
  <c r="H14" i="1" s="1"/>
  <c r="D14" i="1"/>
  <c r="F14" i="1" s="1"/>
  <c r="C14" i="1"/>
  <c r="B14" i="1"/>
  <c r="X13" i="1"/>
  <c r="H13" i="1"/>
  <c r="E13" i="1"/>
  <c r="D13" i="1"/>
  <c r="G13" i="1" s="1"/>
  <c r="I13" i="1" s="1"/>
  <c r="C13" i="1"/>
  <c r="B13" i="1"/>
  <c r="X12" i="1"/>
  <c r="X35" i="1" s="1"/>
  <c r="G12" i="1"/>
  <c r="E12" i="1"/>
  <c r="E35" i="1" s="1"/>
  <c r="D12" i="1"/>
  <c r="C12" i="1"/>
  <c r="B12" i="1"/>
  <c r="L6" i="1"/>
  <c r="K6" i="1"/>
  <c r="L5" i="1"/>
  <c r="K5" i="1"/>
  <c r="U13" i="1" l="1"/>
  <c r="Q13" i="1"/>
  <c r="M13" i="1"/>
  <c r="Y13" i="1"/>
  <c r="W13" i="1"/>
  <c r="S13" i="1"/>
  <c r="O13" i="1"/>
  <c r="K13" i="1"/>
  <c r="W14" i="1"/>
  <c r="S14" i="1"/>
  <c r="O14" i="1"/>
  <c r="K14" i="1"/>
  <c r="U14" i="1"/>
  <c r="Q14" i="1"/>
  <c r="M14" i="1"/>
  <c r="U15" i="1"/>
  <c r="Q15" i="1"/>
  <c r="M15" i="1"/>
  <c r="Y15" i="1"/>
  <c r="W15" i="1"/>
  <c r="S15" i="1"/>
  <c r="O15" i="1"/>
  <c r="K15" i="1"/>
  <c r="W16" i="1"/>
  <c r="S16" i="1"/>
  <c r="O16" i="1"/>
  <c r="K16" i="1"/>
  <c r="U16" i="1"/>
  <c r="Q16" i="1"/>
  <c r="M16" i="1"/>
  <c r="U17" i="1"/>
  <c r="Q17" i="1"/>
  <c r="M17" i="1"/>
  <c r="Y17" i="1"/>
  <c r="W17" i="1"/>
  <c r="S17" i="1"/>
  <c r="O17" i="1"/>
  <c r="K17" i="1"/>
  <c r="I18" i="1"/>
  <c r="Y14" i="1"/>
  <c r="Y16" i="1"/>
  <c r="F13" i="1"/>
  <c r="F15" i="1"/>
  <c r="F17" i="1"/>
  <c r="U19" i="1"/>
  <c r="Q19" i="1"/>
  <c r="M19" i="1"/>
  <c r="F19" i="1"/>
  <c r="K19" i="1"/>
  <c r="S19" i="1"/>
  <c r="W20" i="1"/>
  <c r="S20" i="1"/>
  <c r="O20" i="1"/>
  <c r="K20" i="1"/>
  <c r="U20" i="1"/>
  <c r="Q20" i="1"/>
  <c r="M20" i="1"/>
  <c r="U21" i="1"/>
  <c r="Q21" i="1"/>
  <c r="M21" i="1"/>
  <c r="Y21" i="1"/>
  <c r="W21" i="1"/>
  <c r="S21" i="1"/>
  <c r="O21" i="1"/>
  <c r="K21" i="1"/>
  <c r="W22" i="1"/>
  <c r="S22" i="1"/>
  <c r="O22" i="1"/>
  <c r="K22" i="1"/>
  <c r="U22" i="1"/>
  <c r="Q22" i="1"/>
  <c r="M22" i="1"/>
  <c r="U23" i="1"/>
  <c r="Q23" i="1"/>
  <c r="M23" i="1"/>
  <c r="Y23" i="1"/>
  <c r="W23" i="1"/>
  <c r="S23" i="1"/>
  <c r="O23" i="1"/>
  <c r="K23" i="1"/>
  <c r="W24" i="1"/>
  <c r="S24" i="1"/>
  <c r="O24" i="1"/>
  <c r="K24" i="1"/>
  <c r="U24" i="1"/>
  <c r="Q24" i="1"/>
  <c r="M24" i="1"/>
  <c r="U25" i="1"/>
  <c r="Q25" i="1"/>
  <c r="M25" i="1"/>
  <c r="Y25" i="1"/>
  <c r="W25" i="1"/>
  <c r="S25" i="1"/>
  <c r="O25" i="1"/>
  <c r="K25" i="1"/>
  <c r="W26" i="1"/>
  <c r="S26" i="1"/>
  <c r="O26" i="1"/>
  <c r="K26" i="1"/>
  <c r="U26" i="1"/>
  <c r="Q26" i="1"/>
  <c r="M26" i="1"/>
  <c r="U27" i="1"/>
  <c r="Q27" i="1"/>
  <c r="M27" i="1"/>
  <c r="W27" i="1"/>
  <c r="S27" i="1"/>
  <c r="O27" i="1"/>
  <c r="K27" i="1"/>
  <c r="Y27" i="1"/>
  <c r="U29" i="1"/>
  <c r="Q29" i="1"/>
  <c r="M29" i="1"/>
  <c r="W29" i="1"/>
  <c r="S29" i="1"/>
  <c r="O29" i="1"/>
  <c r="K29" i="1"/>
  <c r="Y29" i="1"/>
  <c r="G35" i="1"/>
  <c r="D35" i="1"/>
  <c r="F12" i="1"/>
  <c r="H12" i="1"/>
  <c r="H35" i="1" s="1"/>
  <c r="Y18" i="1"/>
  <c r="O19" i="1"/>
  <c r="W19" i="1"/>
  <c r="Y19" i="1"/>
  <c r="Y20" i="1"/>
  <c r="Y22" i="1"/>
  <c r="Y24" i="1"/>
  <c r="Y26" i="1"/>
  <c r="I30" i="1"/>
  <c r="F21" i="1"/>
  <c r="F23" i="1"/>
  <c r="F25" i="1"/>
  <c r="F27" i="1"/>
  <c r="G28" i="1"/>
  <c r="I28" i="1" s="1"/>
  <c r="F29" i="1"/>
  <c r="W28" i="1" l="1"/>
  <c r="S28" i="1"/>
  <c r="O28" i="1"/>
  <c r="K28" i="1"/>
  <c r="U28" i="1"/>
  <c r="Q28" i="1"/>
  <c r="M28" i="1"/>
  <c r="Y28" i="1"/>
  <c r="I12" i="1"/>
  <c r="W30" i="1"/>
  <c r="S30" i="1"/>
  <c r="O30" i="1"/>
  <c r="K30" i="1"/>
  <c r="U30" i="1"/>
  <c r="Q30" i="1"/>
  <c r="M30" i="1"/>
  <c r="F35" i="1"/>
  <c r="Y30" i="1"/>
  <c r="W18" i="1"/>
  <c r="S18" i="1"/>
  <c r="O18" i="1"/>
  <c r="K18" i="1"/>
  <c r="U18" i="1"/>
  <c r="Q18" i="1"/>
  <c r="M18" i="1"/>
  <c r="I35" i="1" l="1"/>
  <c r="W12" i="1"/>
  <c r="S12" i="1"/>
  <c r="O12" i="1"/>
  <c r="K12" i="1"/>
  <c r="U12" i="1"/>
  <c r="Q12" i="1"/>
  <c r="M12" i="1"/>
  <c r="Y12" i="1"/>
  <c r="Y35" i="1" l="1"/>
  <c r="Q35" i="1"/>
  <c r="O35" i="1"/>
  <c r="W35" i="1"/>
  <c r="M35" i="1"/>
  <c r="U35" i="1"/>
  <c r="K35" i="1"/>
  <c r="S35" i="1"/>
</calcChain>
</file>

<file path=xl/sharedStrings.xml><?xml version="1.0" encoding="utf-8"?>
<sst xmlns="http://schemas.openxmlformats.org/spreadsheetml/2006/main" count="41" uniqueCount="24">
  <si>
    <t>TABEL 33</t>
  </si>
  <si>
    <t>JUMLAH DAN PERSENTASE KOMPLIKASI NEONATAL</t>
  </si>
  <si>
    <t>MENURUT JENIS KELAMIN, KECAMATAN, DAN PUSKESMAS</t>
  </si>
  <si>
    <t>NO</t>
  </si>
  <si>
    <t>KECAMATAN</t>
  </si>
  <si>
    <t>PUSKESMAS</t>
  </si>
  <si>
    <t>JUMLAH LAHIR HIDUP</t>
  </si>
  <si>
    <t xml:space="preserve">PERKIRAAN NEONATAL KOMPLIKASI </t>
  </si>
  <si>
    <t>JUMLAH KOMPLIKASI PADA NEONATUS</t>
  </si>
  <si>
    <t>BBLR</t>
  </si>
  <si>
    <t>ASFIKSIA</t>
  </si>
  <si>
    <t>INFEKSI</t>
  </si>
  <si>
    <t>TETANUS NEONATORUM</t>
  </si>
  <si>
    <t>KELAINAN KONGENITAL</t>
  </si>
  <si>
    <t>COVID-19</t>
  </si>
  <si>
    <t>LAIN-LAIN</t>
  </si>
  <si>
    <t>TOTAL</t>
  </si>
  <si>
    <t>L</t>
  </si>
  <si>
    <t>P</t>
  </si>
  <si>
    <t>L + P</t>
  </si>
  <si>
    <t xml:space="preserve">JUMLAH </t>
  </si>
  <si>
    <t>%</t>
  </si>
  <si>
    <t>JUMLAH (KAB/KOTA)</t>
  </si>
  <si>
    <t>Sumber: Sumber: Program Anak Seksi Kesehatan Keluarga dan Gizi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</si>
</sst>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center" vertical="center" wrapText="1"/>
    </xf>
    <xf numFmtId="0" fontId="4" fillId="0" borderId="5" xfId="1" quotePrefix="1" applyFont="1" applyBorder="1" applyAlignment="1">
      <alignment horizontal="center" vertical="center" wrapText="1"/>
    </xf>
    <xf numFmtId="0" fontId="4" fillId="0" borderId="6" xfId="1" quotePrefix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2" xfId="1" quotePrefix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horizontal="center" vertical="center" wrapText="1"/>
    </xf>
    <xf numFmtId="0" fontId="4" fillId="0" borderId="14" xfId="1" quotePrefix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Continuous" vertical="center"/>
    </xf>
    <xf numFmtId="0" fontId="3" fillId="0" borderId="18" xfId="2" applyFont="1" applyBorder="1" applyAlignment="1">
      <alignment horizontal="center" vertical="center"/>
    </xf>
    <xf numFmtId="0" fontId="3" fillId="0" borderId="18" xfId="2" applyFont="1" applyBorder="1" applyAlignment="1">
      <alignment horizontal="left" vertical="center"/>
    </xf>
    <xf numFmtId="3" fontId="3" fillId="0" borderId="18" xfId="3" applyNumberFormat="1" applyFont="1" applyBorder="1" applyAlignment="1">
      <alignment vertical="center"/>
    </xf>
    <xf numFmtId="3" fontId="6" fillId="0" borderId="18" xfId="0" applyNumberFormat="1" applyFont="1" applyBorder="1" applyAlignment="1">
      <alignment horizontal="right"/>
    </xf>
    <xf numFmtId="165" fontId="3" fillId="0" borderId="18" xfId="3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1" fontId="3" fillId="0" borderId="18" xfId="3" applyNumberFormat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3" fontId="3" fillId="0" borderId="10" xfId="3" applyNumberFormat="1" applyFont="1" applyBorder="1" applyAlignment="1">
      <alignment vertical="center"/>
    </xf>
    <xf numFmtId="165" fontId="3" fillId="0" borderId="10" xfId="3" applyNumberFormat="1" applyFont="1" applyBorder="1" applyAlignment="1">
      <alignment vertical="center"/>
    </xf>
    <xf numFmtId="1" fontId="3" fillId="0" borderId="20" xfId="3" applyNumberFormat="1" applyFont="1" applyBorder="1" applyAlignment="1">
      <alignment vertical="center"/>
    </xf>
    <xf numFmtId="165" fontId="3" fillId="0" borderId="20" xfId="3" applyNumberFormat="1" applyFont="1" applyBorder="1" applyAlignment="1">
      <alignment vertical="center"/>
    </xf>
    <xf numFmtId="3" fontId="3" fillId="0" borderId="20" xfId="3" applyNumberFormat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3" fontId="2" fillId="0" borderId="21" xfId="3" applyNumberFormat="1" applyFont="1" applyBorder="1" applyAlignment="1">
      <alignment vertical="center"/>
    </xf>
    <xf numFmtId="165" fontId="2" fillId="0" borderId="21" xfId="3" applyNumberFormat="1" applyFont="1" applyBorder="1" applyAlignment="1">
      <alignment vertical="center"/>
    </xf>
    <xf numFmtId="0" fontId="1" fillId="0" borderId="0" xfId="1" applyAlignment="1">
      <alignment vertical="center"/>
    </xf>
  </cellXfs>
  <cellStyles count="4">
    <cellStyle name="Comma 2 2 2" xfId="3" xr:uid="{BE5BE04E-18DA-41E4-898A-590D8339260C}"/>
    <cellStyle name="Normal" xfId="0" builtinId="0"/>
    <cellStyle name="Normal 2" xfId="1" xr:uid="{87B6BDFE-C0FC-4857-BDB0-3008FC050596}"/>
    <cellStyle name="Normal 3" xfId="2" xr:uid="{CC78DBF6-CB72-4F90-8C88-4498AD5BF9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Tanah Grogot</v>
          </cell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B12" t="str">
            <v>Kuaro</v>
          </cell>
          <cell r="C12" t="str">
            <v>Kuaro</v>
          </cell>
        </row>
        <row r="13">
          <cell r="C13" t="str">
            <v>Lolo</v>
          </cell>
        </row>
        <row r="14">
          <cell r="B14" t="str">
            <v>Long Ikis</v>
          </cell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B17" t="str">
            <v>Long kali</v>
          </cell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B20" t="str">
            <v>Pasir Belengkong</v>
          </cell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B23" t="str">
            <v xml:space="preserve">Kerang </v>
          </cell>
          <cell r="C23" t="str">
            <v>Kerang</v>
          </cell>
        </row>
        <row r="24">
          <cell r="B24" t="str">
            <v>Tanjung Aru</v>
          </cell>
          <cell r="C24" t="str">
            <v>Tanjung Aru</v>
          </cell>
        </row>
        <row r="25">
          <cell r="B25" t="str">
            <v>Batu Kajang</v>
          </cell>
          <cell r="C25" t="str">
            <v>Batu Kajang</v>
          </cell>
        </row>
        <row r="26">
          <cell r="B26" t="str">
            <v>Muser</v>
          </cell>
          <cell r="C26" t="str">
            <v>Muser</v>
          </cell>
        </row>
        <row r="27">
          <cell r="B27" t="str">
            <v>Muara Komam</v>
          </cell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D12">
            <v>550</v>
          </cell>
          <cell r="G12">
            <v>517</v>
          </cell>
        </row>
        <row r="13">
          <cell r="D13">
            <v>289</v>
          </cell>
          <cell r="G13">
            <v>264</v>
          </cell>
        </row>
        <row r="14">
          <cell r="D14">
            <v>75</v>
          </cell>
          <cell r="G14">
            <v>66</v>
          </cell>
        </row>
        <row r="15">
          <cell r="D15">
            <v>207</v>
          </cell>
          <cell r="G15">
            <v>176</v>
          </cell>
        </row>
        <row r="16">
          <cell r="D16">
            <v>75</v>
          </cell>
          <cell r="G16">
            <v>79</v>
          </cell>
        </row>
        <row r="17">
          <cell r="D17">
            <v>267</v>
          </cell>
          <cell r="G17">
            <v>216</v>
          </cell>
        </row>
        <row r="18">
          <cell r="D18">
            <v>57</v>
          </cell>
          <cell r="G18">
            <v>52</v>
          </cell>
        </row>
        <row r="19">
          <cell r="D19">
            <v>76</v>
          </cell>
          <cell r="G19">
            <v>51</v>
          </cell>
        </row>
        <row r="20">
          <cell r="D20">
            <v>74</v>
          </cell>
          <cell r="G20">
            <v>63</v>
          </cell>
        </row>
        <row r="21">
          <cell r="D21">
            <v>75</v>
          </cell>
          <cell r="G21">
            <v>63</v>
          </cell>
        </row>
        <row r="22">
          <cell r="D22">
            <v>50</v>
          </cell>
          <cell r="G22">
            <v>42</v>
          </cell>
        </row>
        <row r="23">
          <cell r="D23">
            <v>116</v>
          </cell>
          <cell r="G23">
            <v>114</v>
          </cell>
        </row>
        <row r="24">
          <cell r="D24">
            <v>72</v>
          </cell>
          <cell r="G24">
            <v>64</v>
          </cell>
        </row>
        <row r="25">
          <cell r="D25">
            <v>123</v>
          </cell>
          <cell r="G25">
            <v>123</v>
          </cell>
        </row>
        <row r="26">
          <cell r="D26">
            <v>135</v>
          </cell>
          <cell r="G26">
            <v>108</v>
          </cell>
        </row>
        <row r="27">
          <cell r="D27">
            <v>62</v>
          </cell>
          <cell r="G27">
            <v>43</v>
          </cell>
        </row>
        <row r="28">
          <cell r="D28">
            <v>223</v>
          </cell>
          <cell r="G28">
            <v>189</v>
          </cell>
        </row>
        <row r="29">
          <cell r="D29">
            <v>58</v>
          </cell>
          <cell r="G29">
            <v>55</v>
          </cell>
        </row>
        <row r="30">
          <cell r="D30">
            <v>113</v>
          </cell>
          <cell r="G30">
            <v>106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414F-4682-4B00-A459-806E5377F5DB}">
  <sheetPr>
    <tabColor theme="9" tint="0.59999389629810485"/>
    <pageSetUpPr fitToPage="1"/>
  </sheetPr>
  <dimension ref="A1:Y37"/>
  <sheetViews>
    <sheetView tabSelected="1" zoomScale="70" zoomScaleNormal="70" workbookViewId="0">
      <pane ySplit="10" topLeftCell="A11" activePane="bottomLeft" state="frozen"/>
      <selection activeCell="B62" sqref="B62"/>
      <selection pane="bottomLeft" activeCell="G10" sqref="G10"/>
    </sheetView>
  </sheetViews>
  <sheetFormatPr defaultColWidth="9.28515625" defaultRowHeight="15" x14ac:dyDescent="0.25"/>
  <cols>
    <col min="1" max="1" width="5.5703125" style="2" customWidth="1"/>
    <col min="2" max="3" width="19.5703125" style="2" customWidth="1"/>
    <col min="4" max="9" width="8.5703125" style="2" customWidth="1"/>
    <col min="10" max="10" width="12.7109375" style="2" customWidth="1"/>
    <col min="11" max="11" width="8.5703125" style="2" customWidth="1"/>
    <col min="12" max="12" width="12.85546875" style="2" customWidth="1"/>
    <col min="13" max="13" width="8.5703125" style="2" customWidth="1"/>
    <col min="14" max="14" width="12" style="2" customWidth="1"/>
    <col min="15" max="15" width="8.5703125" style="2" customWidth="1"/>
    <col min="16" max="16" width="11.5703125" style="2" customWidth="1"/>
    <col min="17" max="17" width="8.5703125" style="2" customWidth="1"/>
    <col min="18" max="18" width="11.7109375" style="2" customWidth="1"/>
    <col min="19" max="19" width="8.5703125" style="2" customWidth="1"/>
    <col min="20" max="20" width="12.28515625" style="2" customWidth="1"/>
    <col min="21" max="21" width="8.5703125" style="2" customWidth="1"/>
    <col min="22" max="22" width="10.7109375" style="2" customWidth="1"/>
    <col min="23" max="23" width="8.5703125" style="2" customWidth="1"/>
    <col min="24" max="24" width="12" style="2" customWidth="1"/>
    <col min="25" max="25" width="8.5703125" style="2" customWidth="1"/>
    <col min="26" max="262" width="9.28515625" style="2"/>
    <col min="263" max="263" width="5.5703125" style="2" customWidth="1"/>
    <col min="264" max="265" width="19.5703125" style="2" customWidth="1"/>
    <col min="266" max="266" width="12.5703125" style="2" customWidth="1"/>
    <col min="267" max="267" width="13.42578125" style="2" customWidth="1"/>
    <col min="268" max="268" width="9.42578125" style="2" customWidth="1"/>
    <col min="269" max="269" width="9.5703125" style="2" customWidth="1"/>
    <col min="270" max="281" width="8.5703125" style="2" customWidth="1"/>
    <col min="282" max="518" width="9.28515625" style="2"/>
    <col min="519" max="519" width="5.5703125" style="2" customWidth="1"/>
    <col min="520" max="521" width="19.5703125" style="2" customWidth="1"/>
    <col min="522" max="522" width="12.5703125" style="2" customWidth="1"/>
    <col min="523" max="523" width="13.42578125" style="2" customWidth="1"/>
    <col min="524" max="524" width="9.42578125" style="2" customWidth="1"/>
    <col min="525" max="525" width="9.5703125" style="2" customWidth="1"/>
    <col min="526" max="537" width="8.5703125" style="2" customWidth="1"/>
    <col min="538" max="774" width="9.28515625" style="2"/>
    <col min="775" max="775" width="5.5703125" style="2" customWidth="1"/>
    <col min="776" max="777" width="19.5703125" style="2" customWidth="1"/>
    <col min="778" max="778" width="12.5703125" style="2" customWidth="1"/>
    <col min="779" max="779" width="13.42578125" style="2" customWidth="1"/>
    <col min="780" max="780" width="9.42578125" style="2" customWidth="1"/>
    <col min="781" max="781" width="9.5703125" style="2" customWidth="1"/>
    <col min="782" max="793" width="8.5703125" style="2" customWidth="1"/>
    <col min="794" max="1030" width="9.28515625" style="2"/>
    <col min="1031" max="1031" width="5.5703125" style="2" customWidth="1"/>
    <col min="1032" max="1033" width="19.5703125" style="2" customWidth="1"/>
    <col min="1034" max="1034" width="12.5703125" style="2" customWidth="1"/>
    <col min="1035" max="1035" width="13.42578125" style="2" customWidth="1"/>
    <col min="1036" max="1036" width="9.42578125" style="2" customWidth="1"/>
    <col min="1037" max="1037" width="9.5703125" style="2" customWidth="1"/>
    <col min="1038" max="1049" width="8.5703125" style="2" customWidth="1"/>
    <col min="1050" max="1286" width="9.28515625" style="2"/>
    <col min="1287" max="1287" width="5.5703125" style="2" customWidth="1"/>
    <col min="1288" max="1289" width="19.5703125" style="2" customWidth="1"/>
    <col min="1290" max="1290" width="12.5703125" style="2" customWidth="1"/>
    <col min="1291" max="1291" width="13.42578125" style="2" customWidth="1"/>
    <col min="1292" max="1292" width="9.42578125" style="2" customWidth="1"/>
    <col min="1293" max="1293" width="9.5703125" style="2" customWidth="1"/>
    <col min="1294" max="1305" width="8.5703125" style="2" customWidth="1"/>
    <col min="1306" max="1542" width="9.28515625" style="2"/>
    <col min="1543" max="1543" width="5.5703125" style="2" customWidth="1"/>
    <col min="1544" max="1545" width="19.5703125" style="2" customWidth="1"/>
    <col min="1546" max="1546" width="12.5703125" style="2" customWidth="1"/>
    <col min="1547" max="1547" width="13.42578125" style="2" customWidth="1"/>
    <col min="1548" max="1548" width="9.42578125" style="2" customWidth="1"/>
    <col min="1549" max="1549" width="9.5703125" style="2" customWidth="1"/>
    <col min="1550" max="1561" width="8.5703125" style="2" customWidth="1"/>
    <col min="1562" max="1798" width="9.28515625" style="2"/>
    <col min="1799" max="1799" width="5.5703125" style="2" customWidth="1"/>
    <col min="1800" max="1801" width="19.5703125" style="2" customWidth="1"/>
    <col min="1802" max="1802" width="12.5703125" style="2" customWidth="1"/>
    <col min="1803" max="1803" width="13.42578125" style="2" customWidth="1"/>
    <col min="1804" max="1804" width="9.42578125" style="2" customWidth="1"/>
    <col min="1805" max="1805" width="9.5703125" style="2" customWidth="1"/>
    <col min="1806" max="1817" width="8.5703125" style="2" customWidth="1"/>
    <col min="1818" max="2054" width="9.28515625" style="2"/>
    <col min="2055" max="2055" width="5.5703125" style="2" customWidth="1"/>
    <col min="2056" max="2057" width="19.5703125" style="2" customWidth="1"/>
    <col min="2058" max="2058" width="12.5703125" style="2" customWidth="1"/>
    <col min="2059" max="2059" width="13.42578125" style="2" customWidth="1"/>
    <col min="2060" max="2060" width="9.42578125" style="2" customWidth="1"/>
    <col min="2061" max="2061" width="9.5703125" style="2" customWidth="1"/>
    <col min="2062" max="2073" width="8.5703125" style="2" customWidth="1"/>
    <col min="2074" max="2310" width="9.28515625" style="2"/>
    <col min="2311" max="2311" width="5.5703125" style="2" customWidth="1"/>
    <col min="2312" max="2313" width="19.5703125" style="2" customWidth="1"/>
    <col min="2314" max="2314" width="12.5703125" style="2" customWidth="1"/>
    <col min="2315" max="2315" width="13.42578125" style="2" customWidth="1"/>
    <col min="2316" max="2316" width="9.42578125" style="2" customWidth="1"/>
    <col min="2317" max="2317" width="9.5703125" style="2" customWidth="1"/>
    <col min="2318" max="2329" width="8.5703125" style="2" customWidth="1"/>
    <col min="2330" max="2566" width="9.28515625" style="2"/>
    <col min="2567" max="2567" width="5.5703125" style="2" customWidth="1"/>
    <col min="2568" max="2569" width="19.5703125" style="2" customWidth="1"/>
    <col min="2570" max="2570" width="12.5703125" style="2" customWidth="1"/>
    <col min="2571" max="2571" width="13.42578125" style="2" customWidth="1"/>
    <col min="2572" max="2572" width="9.42578125" style="2" customWidth="1"/>
    <col min="2573" max="2573" width="9.5703125" style="2" customWidth="1"/>
    <col min="2574" max="2585" width="8.5703125" style="2" customWidth="1"/>
    <col min="2586" max="2822" width="9.28515625" style="2"/>
    <col min="2823" max="2823" width="5.5703125" style="2" customWidth="1"/>
    <col min="2824" max="2825" width="19.5703125" style="2" customWidth="1"/>
    <col min="2826" max="2826" width="12.5703125" style="2" customWidth="1"/>
    <col min="2827" max="2827" width="13.42578125" style="2" customWidth="1"/>
    <col min="2828" max="2828" width="9.42578125" style="2" customWidth="1"/>
    <col min="2829" max="2829" width="9.5703125" style="2" customWidth="1"/>
    <col min="2830" max="2841" width="8.5703125" style="2" customWidth="1"/>
    <col min="2842" max="3078" width="9.28515625" style="2"/>
    <col min="3079" max="3079" width="5.5703125" style="2" customWidth="1"/>
    <col min="3080" max="3081" width="19.5703125" style="2" customWidth="1"/>
    <col min="3082" max="3082" width="12.5703125" style="2" customWidth="1"/>
    <col min="3083" max="3083" width="13.42578125" style="2" customWidth="1"/>
    <col min="3084" max="3084" width="9.42578125" style="2" customWidth="1"/>
    <col min="3085" max="3085" width="9.5703125" style="2" customWidth="1"/>
    <col min="3086" max="3097" width="8.5703125" style="2" customWidth="1"/>
    <col min="3098" max="3334" width="9.28515625" style="2"/>
    <col min="3335" max="3335" width="5.5703125" style="2" customWidth="1"/>
    <col min="3336" max="3337" width="19.5703125" style="2" customWidth="1"/>
    <col min="3338" max="3338" width="12.5703125" style="2" customWidth="1"/>
    <col min="3339" max="3339" width="13.42578125" style="2" customWidth="1"/>
    <col min="3340" max="3340" width="9.42578125" style="2" customWidth="1"/>
    <col min="3341" max="3341" width="9.5703125" style="2" customWidth="1"/>
    <col min="3342" max="3353" width="8.5703125" style="2" customWidth="1"/>
    <col min="3354" max="3590" width="9.28515625" style="2"/>
    <col min="3591" max="3591" width="5.5703125" style="2" customWidth="1"/>
    <col min="3592" max="3593" width="19.5703125" style="2" customWidth="1"/>
    <col min="3594" max="3594" width="12.5703125" style="2" customWidth="1"/>
    <col min="3595" max="3595" width="13.42578125" style="2" customWidth="1"/>
    <col min="3596" max="3596" width="9.42578125" style="2" customWidth="1"/>
    <col min="3597" max="3597" width="9.5703125" style="2" customWidth="1"/>
    <col min="3598" max="3609" width="8.5703125" style="2" customWidth="1"/>
    <col min="3610" max="3846" width="9.28515625" style="2"/>
    <col min="3847" max="3847" width="5.5703125" style="2" customWidth="1"/>
    <col min="3848" max="3849" width="19.5703125" style="2" customWidth="1"/>
    <col min="3850" max="3850" width="12.5703125" style="2" customWidth="1"/>
    <col min="3851" max="3851" width="13.42578125" style="2" customWidth="1"/>
    <col min="3852" max="3852" width="9.42578125" style="2" customWidth="1"/>
    <col min="3853" max="3853" width="9.5703125" style="2" customWidth="1"/>
    <col min="3854" max="3865" width="8.5703125" style="2" customWidth="1"/>
    <col min="3866" max="4102" width="9.28515625" style="2"/>
    <col min="4103" max="4103" width="5.5703125" style="2" customWidth="1"/>
    <col min="4104" max="4105" width="19.5703125" style="2" customWidth="1"/>
    <col min="4106" max="4106" width="12.5703125" style="2" customWidth="1"/>
    <col min="4107" max="4107" width="13.42578125" style="2" customWidth="1"/>
    <col min="4108" max="4108" width="9.42578125" style="2" customWidth="1"/>
    <col min="4109" max="4109" width="9.5703125" style="2" customWidth="1"/>
    <col min="4110" max="4121" width="8.5703125" style="2" customWidth="1"/>
    <col min="4122" max="4358" width="9.28515625" style="2"/>
    <col min="4359" max="4359" width="5.5703125" style="2" customWidth="1"/>
    <col min="4360" max="4361" width="19.5703125" style="2" customWidth="1"/>
    <col min="4362" max="4362" width="12.5703125" style="2" customWidth="1"/>
    <col min="4363" max="4363" width="13.42578125" style="2" customWidth="1"/>
    <col min="4364" max="4364" width="9.42578125" style="2" customWidth="1"/>
    <col min="4365" max="4365" width="9.5703125" style="2" customWidth="1"/>
    <col min="4366" max="4377" width="8.5703125" style="2" customWidth="1"/>
    <col min="4378" max="4614" width="9.28515625" style="2"/>
    <col min="4615" max="4615" width="5.5703125" style="2" customWidth="1"/>
    <col min="4616" max="4617" width="19.5703125" style="2" customWidth="1"/>
    <col min="4618" max="4618" width="12.5703125" style="2" customWidth="1"/>
    <col min="4619" max="4619" width="13.42578125" style="2" customWidth="1"/>
    <col min="4620" max="4620" width="9.42578125" style="2" customWidth="1"/>
    <col min="4621" max="4621" width="9.5703125" style="2" customWidth="1"/>
    <col min="4622" max="4633" width="8.5703125" style="2" customWidth="1"/>
    <col min="4634" max="4870" width="9.28515625" style="2"/>
    <col min="4871" max="4871" width="5.5703125" style="2" customWidth="1"/>
    <col min="4872" max="4873" width="19.5703125" style="2" customWidth="1"/>
    <col min="4874" max="4874" width="12.5703125" style="2" customWidth="1"/>
    <col min="4875" max="4875" width="13.42578125" style="2" customWidth="1"/>
    <col min="4876" max="4876" width="9.42578125" style="2" customWidth="1"/>
    <col min="4877" max="4877" width="9.5703125" style="2" customWidth="1"/>
    <col min="4878" max="4889" width="8.5703125" style="2" customWidth="1"/>
    <col min="4890" max="5126" width="9.28515625" style="2"/>
    <col min="5127" max="5127" width="5.5703125" style="2" customWidth="1"/>
    <col min="5128" max="5129" width="19.5703125" style="2" customWidth="1"/>
    <col min="5130" max="5130" width="12.5703125" style="2" customWidth="1"/>
    <col min="5131" max="5131" width="13.42578125" style="2" customWidth="1"/>
    <col min="5132" max="5132" width="9.42578125" style="2" customWidth="1"/>
    <col min="5133" max="5133" width="9.5703125" style="2" customWidth="1"/>
    <col min="5134" max="5145" width="8.5703125" style="2" customWidth="1"/>
    <col min="5146" max="5382" width="9.28515625" style="2"/>
    <col min="5383" max="5383" width="5.5703125" style="2" customWidth="1"/>
    <col min="5384" max="5385" width="19.5703125" style="2" customWidth="1"/>
    <col min="5386" max="5386" width="12.5703125" style="2" customWidth="1"/>
    <col min="5387" max="5387" width="13.42578125" style="2" customWidth="1"/>
    <col min="5388" max="5388" width="9.42578125" style="2" customWidth="1"/>
    <col min="5389" max="5389" width="9.5703125" style="2" customWidth="1"/>
    <col min="5390" max="5401" width="8.5703125" style="2" customWidth="1"/>
    <col min="5402" max="5638" width="9.28515625" style="2"/>
    <col min="5639" max="5639" width="5.5703125" style="2" customWidth="1"/>
    <col min="5640" max="5641" width="19.5703125" style="2" customWidth="1"/>
    <col min="5642" max="5642" width="12.5703125" style="2" customWidth="1"/>
    <col min="5643" max="5643" width="13.42578125" style="2" customWidth="1"/>
    <col min="5644" max="5644" width="9.42578125" style="2" customWidth="1"/>
    <col min="5645" max="5645" width="9.5703125" style="2" customWidth="1"/>
    <col min="5646" max="5657" width="8.5703125" style="2" customWidth="1"/>
    <col min="5658" max="5894" width="9.28515625" style="2"/>
    <col min="5895" max="5895" width="5.5703125" style="2" customWidth="1"/>
    <col min="5896" max="5897" width="19.5703125" style="2" customWidth="1"/>
    <col min="5898" max="5898" width="12.5703125" style="2" customWidth="1"/>
    <col min="5899" max="5899" width="13.42578125" style="2" customWidth="1"/>
    <col min="5900" max="5900" width="9.42578125" style="2" customWidth="1"/>
    <col min="5901" max="5901" width="9.5703125" style="2" customWidth="1"/>
    <col min="5902" max="5913" width="8.5703125" style="2" customWidth="1"/>
    <col min="5914" max="6150" width="9.28515625" style="2"/>
    <col min="6151" max="6151" width="5.5703125" style="2" customWidth="1"/>
    <col min="6152" max="6153" width="19.5703125" style="2" customWidth="1"/>
    <col min="6154" max="6154" width="12.5703125" style="2" customWidth="1"/>
    <col min="6155" max="6155" width="13.42578125" style="2" customWidth="1"/>
    <col min="6156" max="6156" width="9.42578125" style="2" customWidth="1"/>
    <col min="6157" max="6157" width="9.5703125" style="2" customWidth="1"/>
    <col min="6158" max="6169" width="8.5703125" style="2" customWidth="1"/>
    <col min="6170" max="6406" width="9.28515625" style="2"/>
    <col min="6407" max="6407" width="5.5703125" style="2" customWidth="1"/>
    <col min="6408" max="6409" width="19.5703125" style="2" customWidth="1"/>
    <col min="6410" max="6410" width="12.5703125" style="2" customWidth="1"/>
    <col min="6411" max="6411" width="13.42578125" style="2" customWidth="1"/>
    <col min="6412" max="6412" width="9.42578125" style="2" customWidth="1"/>
    <col min="6413" max="6413" width="9.5703125" style="2" customWidth="1"/>
    <col min="6414" max="6425" width="8.5703125" style="2" customWidth="1"/>
    <col min="6426" max="6662" width="9.28515625" style="2"/>
    <col min="6663" max="6663" width="5.5703125" style="2" customWidth="1"/>
    <col min="6664" max="6665" width="19.5703125" style="2" customWidth="1"/>
    <col min="6666" max="6666" width="12.5703125" style="2" customWidth="1"/>
    <col min="6667" max="6667" width="13.42578125" style="2" customWidth="1"/>
    <col min="6668" max="6668" width="9.42578125" style="2" customWidth="1"/>
    <col min="6669" max="6669" width="9.5703125" style="2" customWidth="1"/>
    <col min="6670" max="6681" width="8.5703125" style="2" customWidth="1"/>
    <col min="6682" max="6918" width="9.28515625" style="2"/>
    <col min="6919" max="6919" width="5.5703125" style="2" customWidth="1"/>
    <col min="6920" max="6921" width="19.5703125" style="2" customWidth="1"/>
    <col min="6922" max="6922" width="12.5703125" style="2" customWidth="1"/>
    <col min="6923" max="6923" width="13.42578125" style="2" customWidth="1"/>
    <col min="6924" max="6924" width="9.42578125" style="2" customWidth="1"/>
    <col min="6925" max="6925" width="9.5703125" style="2" customWidth="1"/>
    <col min="6926" max="6937" width="8.5703125" style="2" customWidth="1"/>
    <col min="6938" max="7174" width="9.28515625" style="2"/>
    <col min="7175" max="7175" width="5.5703125" style="2" customWidth="1"/>
    <col min="7176" max="7177" width="19.5703125" style="2" customWidth="1"/>
    <col min="7178" max="7178" width="12.5703125" style="2" customWidth="1"/>
    <col min="7179" max="7179" width="13.42578125" style="2" customWidth="1"/>
    <col min="7180" max="7180" width="9.42578125" style="2" customWidth="1"/>
    <col min="7181" max="7181" width="9.5703125" style="2" customWidth="1"/>
    <col min="7182" max="7193" width="8.5703125" style="2" customWidth="1"/>
    <col min="7194" max="7430" width="9.28515625" style="2"/>
    <col min="7431" max="7431" width="5.5703125" style="2" customWidth="1"/>
    <col min="7432" max="7433" width="19.5703125" style="2" customWidth="1"/>
    <col min="7434" max="7434" width="12.5703125" style="2" customWidth="1"/>
    <col min="7435" max="7435" width="13.42578125" style="2" customWidth="1"/>
    <col min="7436" max="7436" width="9.42578125" style="2" customWidth="1"/>
    <col min="7437" max="7437" width="9.5703125" style="2" customWidth="1"/>
    <col min="7438" max="7449" width="8.5703125" style="2" customWidth="1"/>
    <col min="7450" max="7686" width="9.28515625" style="2"/>
    <col min="7687" max="7687" width="5.5703125" style="2" customWidth="1"/>
    <col min="7688" max="7689" width="19.5703125" style="2" customWidth="1"/>
    <col min="7690" max="7690" width="12.5703125" style="2" customWidth="1"/>
    <col min="7691" max="7691" width="13.42578125" style="2" customWidth="1"/>
    <col min="7692" max="7692" width="9.42578125" style="2" customWidth="1"/>
    <col min="7693" max="7693" width="9.5703125" style="2" customWidth="1"/>
    <col min="7694" max="7705" width="8.5703125" style="2" customWidth="1"/>
    <col min="7706" max="7942" width="9.28515625" style="2"/>
    <col min="7943" max="7943" width="5.5703125" style="2" customWidth="1"/>
    <col min="7944" max="7945" width="19.5703125" style="2" customWidth="1"/>
    <col min="7946" max="7946" width="12.5703125" style="2" customWidth="1"/>
    <col min="7947" max="7947" width="13.42578125" style="2" customWidth="1"/>
    <col min="7948" max="7948" width="9.42578125" style="2" customWidth="1"/>
    <col min="7949" max="7949" width="9.5703125" style="2" customWidth="1"/>
    <col min="7950" max="7961" width="8.5703125" style="2" customWidth="1"/>
    <col min="7962" max="8198" width="9.28515625" style="2"/>
    <col min="8199" max="8199" width="5.5703125" style="2" customWidth="1"/>
    <col min="8200" max="8201" width="19.5703125" style="2" customWidth="1"/>
    <col min="8202" max="8202" width="12.5703125" style="2" customWidth="1"/>
    <col min="8203" max="8203" width="13.42578125" style="2" customWidth="1"/>
    <col min="8204" max="8204" width="9.42578125" style="2" customWidth="1"/>
    <col min="8205" max="8205" width="9.5703125" style="2" customWidth="1"/>
    <col min="8206" max="8217" width="8.5703125" style="2" customWidth="1"/>
    <col min="8218" max="8454" width="9.28515625" style="2"/>
    <col min="8455" max="8455" width="5.5703125" style="2" customWidth="1"/>
    <col min="8456" max="8457" width="19.5703125" style="2" customWidth="1"/>
    <col min="8458" max="8458" width="12.5703125" style="2" customWidth="1"/>
    <col min="8459" max="8459" width="13.42578125" style="2" customWidth="1"/>
    <col min="8460" max="8460" width="9.42578125" style="2" customWidth="1"/>
    <col min="8461" max="8461" width="9.5703125" style="2" customWidth="1"/>
    <col min="8462" max="8473" width="8.5703125" style="2" customWidth="1"/>
    <col min="8474" max="8710" width="9.28515625" style="2"/>
    <col min="8711" max="8711" width="5.5703125" style="2" customWidth="1"/>
    <col min="8712" max="8713" width="19.5703125" style="2" customWidth="1"/>
    <col min="8714" max="8714" width="12.5703125" style="2" customWidth="1"/>
    <col min="8715" max="8715" width="13.42578125" style="2" customWidth="1"/>
    <col min="8716" max="8716" width="9.42578125" style="2" customWidth="1"/>
    <col min="8717" max="8717" width="9.5703125" style="2" customWidth="1"/>
    <col min="8718" max="8729" width="8.5703125" style="2" customWidth="1"/>
    <col min="8730" max="8966" width="9.28515625" style="2"/>
    <col min="8967" max="8967" width="5.5703125" style="2" customWidth="1"/>
    <col min="8968" max="8969" width="19.5703125" style="2" customWidth="1"/>
    <col min="8970" max="8970" width="12.5703125" style="2" customWidth="1"/>
    <col min="8971" max="8971" width="13.42578125" style="2" customWidth="1"/>
    <col min="8972" max="8972" width="9.42578125" style="2" customWidth="1"/>
    <col min="8973" max="8973" width="9.5703125" style="2" customWidth="1"/>
    <col min="8974" max="8985" width="8.5703125" style="2" customWidth="1"/>
    <col min="8986" max="9222" width="9.28515625" style="2"/>
    <col min="9223" max="9223" width="5.5703125" style="2" customWidth="1"/>
    <col min="9224" max="9225" width="19.5703125" style="2" customWidth="1"/>
    <col min="9226" max="9226" width="12.5703125" style="2" customWidth="1"/>
    <col min="9227" max="9227" width="13.42578125" style="2" customWidth="1"/>
    <col min="9228" max="9228" width="9.42578125" style="2" customWidth="1"/>
    <col min="9229" max="9229" width="9.5703125" style="2" customWidth="1"/>
    <col min="9230" max="9241" width="8.5703125" style="2" customWidth="1"/>
    <col min="9242" max="9478" width="9.28515625" style="2"/>
    <col min="9479" max="9479" width="5.5703125" style="2" customWidth="1"/>
    <col min="9480" max="9481" width="19.5703125" style="2" customWidth="1"/>
    <col min="9482" max="9482" width="12.5703125" style="2" customWidth="1"/>
    <col min="9483" max="9483" width="13.42578125" style="2" customWidth="1"/>
    <col min="9484" max="9484" width="9.42578125" style="2" customWidth="1"/>
    <col min="9485" max="9485" width="9.5703125" style="2" customWidth="1"/>
    <col min="9486" max="9497" width="8.5703125" style="2" customWidth="1"/>
    <col min="9498" max="9734" width="9.28515625" style="2"/>
    <col min="9735" max="9735" width="5.5703125" style="2" customWidth="1"/>
    <col min="9736" max="9737" width="19.5703125" style="2" customWidth="1"/>
    <col min="9738" max="9738" width="12.5703125" style="2" customWidth="1"/>
    <col min="9739" max="9739" width="13.42578125" style="2" customWidth="1"/>
    <col min="9740" max="9740" width="9.42578125" style="2" customWidth="1"/>
    <col min="9741" max="9741" width="9.5703125" style="2" customWidth="1"/>
    <col min="9742" max="9753" width="8.5703125" style="2" customWidth="1"/>
    <col min="9754" max="9990" width="9.28515625" style="2"/>
    <col min="9991" max="9991" width="5.5703125" style="2" customWidth="1"/>
    <col min="9992" max="9993" width="19.5703125" style="2" customWidth="1"/>
    <col min="9994" max="9994" width="12.5703125" style="2" customWidth="1"/>
    <col min="9995" max="9995" width="13.42578125" style="2" customWidth="1"/>
    <col min="9996" max="9996" width="9.42578125" style="2" customWidth="1"/>
    <col min="9997" max="9997" width="9.5703125" style="2" customWidth="1"/>
    <col min="9998" max="10009" width="8.5703125" style="2" customWidth="1"/>
    <col min="10010" max="10246" width="9.28515625" style="2"/>
    <col min="10247" max="10247" width="5.5703125" style="2" customWidth="1"/>
    <col min="10248" max="10249" width="19.5703125" style="2" customWidth="1"/>
    <col min="10250" max="10250" width="12.5703125" style="2" customWidth="1"/>
    <col min="10251" max="10251" width="13.42578125" style="2" customWidth="1"/>
    <col min="10252" max="10252" width="9.42578125" style="2" customWidth="1"/>
    <col min="10253" max="10253" width="9.5703125" style="2" customWidth="1"/>
    <col min="10254" max="10265" width="8.5703125" style="2" customWidth="1"/>
    <col min="10266" max="10502" width="9.28515625" style="2"/>
    <col min="10503" max="10503" width="5.5703125" style="2" customWidth="1"/>
    <col min="10504" max="10505" width="19.5703125" style="2" customWidth="1"/>
    <col min="10506" max="10506" width="12.5703125" style="2" customWidth="1"/>
    <col min="10507" max="10507" width="13.42578125" style="2" customWidth="1"/>
    <col min="10508" max="10508" width="9.42578125" style="2" customWidth="1"/>
    <col min="10509" max="10509" width="9.5703125" style="2" customWidth="1"/>
    <col min="10510" max="10521" width="8.5703125" style="2" customWidth="1"/>
    <col min="10522" max="10758" width="9.28515625" style="2"/>
    <col min="10759" max="10759" width="5.5703125" style="2" customWidth="1"/>
    <col min="10760" max="10761" width="19.5703125" style="2" customWidth="1"/>
    <col min="10762" max="10762" width="12.5703125" style="2" customWidth="1"/>
    <col min="10763" max="10763" width="13.42578125" style="2" customWidth="1"/>
    <col min="10764" max="10764" width="9.42578125" style="2" customWidth="1"/>
    <col min="10765" max="10765" width="9.5703125" style="2" customWidth="1"/>
    <col min="10766" max="10777" width="8.5703125" style="2" customWidth="1"/>
    <col min="10778" max="11014" width="9.28515625" style="2"/>
    <col min="11015" max="11015" width="5.5703125" style="2" customWidth="1"/>
    <col min="11016" max="11017" width="19.5703125" style="2" customWidth="1"/>
    <col min="11018" max="11018" width="12.5703125" style="2" customWidth="1"/>
    <col min="11019" max="11019" width="13.42578125" style="2" customWidth="1"/>
    <col min="11020" max="11020" width="9.42578125" style="2" customWidth="1"/>
    <col min="11021" max="11021" width="9.5703125" style="2" customWidth="1"/>
    <col min="11022" max="11033" width="8.5703125" style="2" customWidth="1"/>
    <col min="11034" max="11270" width="9.28515625" style="2"/>
    <col min="11271" max="11271" width="5.5703125" style="2" customWidth="1"/>
    <col min="11272" max="11273" width="19.5703125" style="2" customWidth="1"/>
    <col min="11274" max="11274" width="12.5703125" style="2" customWidth="1"/>
    <col min="11275" max="11275" width="13.42578125" style="2" customWidth="1"/>
    <col min="11276" max="11276" width="9.42578125" style="2" customWidth="1"/>
    <col min="11277" max="11277" width="9.5703125" style="2" customWidth="1"/>
    <col min="11278" max="11289" width="8.5703125" style="2" customWidth="1"/>
    <col min="11290" max="11526" width="9.28515625" style="2"/>
    <col min="11527" max="11527" width="5.5703125" style="2" customWidth="1"/>
    <col min="11528" max="11529" width="19.5703125" style="2" customWidth="1"/>
    <col min="11530" max="11530" width="12.5703125" style="2" customWidth="1"/>
    <col min="11531" max="11531" width="13.42578125" style="2" customWidth="1"/>
    <col min="11532" max="11532" width="9.42578125" style="2" customWidth="1"/>
    <col min="11533" max="11533" width="9.5703125" style="2" customWidth="1"/>
    <col min="11534" max="11545" width="8.5703125" style="2" customWidth="1"/>
    <col min="11546" max="11782" width="9.28515625" style="2"/>
    <col min="11783" max="11783" width="5.5703125" style="2" customWidth="1"/>
    <col min="11784" max="11785" width="19.5703125" style="2" customWidth="1"/>
    <col min="11786" max="11786" width="12.5703125" style="2" customWidth="1"/>
    <col min="11787" max="11787" width="13.42578125" style="2" customWidth="1"/>
    <col min="11788" max="11788" width="9.42578125" style="2" customWidth="1"/>
    <col min="11789" max="11789" width="9.5703125" style="2" customWidth="1"/>
    <col min="11790" max="11801" width="8.5703125" style="2" customWidth="1"/>
    <col min="11802" max="12038" width="9.28515625" style="2"/>
    <col min="12039" max="12039" width="5.5703125" style="2" customWidth="1"/>
    <col min="12040" max="12041" width="19.5703125" style="2" customWidth="1"/>
    <col min="12042" max="12042" width="12.5703125" style="2" customWidth="1"/>
    <col min="12043" max="12043" width="13.42578125" style="2" customWidth="1"/>
    <col min="12044" max="12044" width="9.42578125" style="2" customWidth="1"/>
    <col min="12045" max="12045" width="9.5703125" style="2" customWidth="1"/>
    <col min="12046" max="12057" width="8.5703125" style="2" customWidth="1"/>
    <col min="12058" max="12294" width="9.28515625" style="2"/>
    <col min="12295" max="12295" width="5.5703125" style="2" customWidth="1"/>
    <col min="12296" max="12297" width="19.5703125" style="2" customWidth="1"/>
    <col min="12298" max="12298" width="12.5703125" style="2" customWidth="1"/>
    <col min="12299" max="12299" width="13.42578125" style="2" customWidth="1"/>
    <col min="12300" max="12300" width="9.42578125" style="2" customWidth="1"/>
    <col min="12301" max="12301" width="9.5703125" style="2" customWidth="1"/>
    <col min="12302" max="12313" width="8.5703125" style="2" customWidth="1"/>
    <col min="12314" max="12550" width="9.28515625" style="2"/>
    <col min="12551" max="12551" width="5.5703125" style="2" customWidth="1"/>
    <col min="12552" max="12553" width="19.5703125" style="2" customWidth="1"/>
    <col min="12554" max="12554" width="12.5703125" style="2" customWidth="1"/>
    <col min="12555" max="12555" width="13.42578125" style="2" customWidth="1"/>
    <col min="12556" max="12556" width="9.42578125" style="2" customWidth="1"/>
    <col min="12557" max="12557" width="9.5703125" style="2" customWidth="1"/>
    <col min="12558" max="12569" width="8.5703125" style="2" customWidth="1"/>
    <col min="12570" max="12806" width="9.28515625" style="2"/>
    <col min="12807" max="12807" width="5.5703125" style="2" customWidth="1"/>
    <col min="12808" max="12809" width="19.5703125" style="2" customWidth="1"/>
    <col min="12810" max="12810" width="12.5703125" style="2" customWidth="1"/>
    <col min="12811" max="12811" width="13.42578125" style="2" customWidth="1"/>
    <col min="12812" max="12812" width="9.42578125" style="2" customWidth="1"/>
    <col min="12813" max="12813" width="9.5703125" style="2" customWidth="1"/>
    <col min="12814" max="12825" width="8.5703125" style="2" customWidth="1"/>
    <col min="12826" max="13062" width="9.28515625" style="2"/>
    <col min="13063" max="13063" width="5.5703125" style="2" customWidth="1"/>
    <col min="13064" max="13065" width="19.5703125" style="2" customWidth="1"/>
    <col min="13066" max="13066" width="12.5703125" style="2" customWidth="1"/>
    <col min="13067" max="13067" width="13.42578125" style="2" customWidth="1"/>
    <col min="13068" max="13068" width="9.42578125" style="2" customWidth="1"/>
    <col min="13069" max="13069" width="9.5703125" style="2" customWidth="1"/>
    <col min="13070" max="13081" width="8.5703125" style="2" customWidth="1"/>
    <col min="13082" max="13318" width="9.28515625" style="2"/>
    <col min="13319" max="13319" width="5.5703125" style="2" customWidth="1"/>
    <col min="13320" max="13321" width="19.5703125" style="2" customWidth="1"/>
    <col min="13322" max="13322" width="12.5703125" style="2" customWidth="1"/>
    <col min="13323" max="13323" width="13.42578125" style="2" customWidth="1"/>
    <col min="13324" max="13324" width="9.42578125" style="2" customWidth="1"/>
    <col min="13325" max="13325" width="9.5703125" style="2" customWidth="1"/>
    <col min="13326" max="13337" width="8.5703125" style="2" customWidth="1"/>
    <col min="13338" max="13574" width="9.28515625" style="2"/>
    <col min="13575" max="13575" width="5.5703125" style="2" customWidth="1"/>
    <col min="13576" max="13577" width="19.5703125" style="2" customWidth="1"/>
    <col min="13578" max="13578" width="12.5703125" style="2" customWidth="1"/>
    <col min="13579" max="13579" width="13.42578125" style="2" customWidth="1"/>
    <col min="13580" max="13580" width="9.42578125" style="2" customWidth="1"/>
    <col min="13581" max="13581" width="9.5703125" style="2" customWidth="1"/>
    <col min="13582" max="13593" width="8.5703125" style="2" customWidth="1"/>
    <col min="13594" max="13830" width="9.28515625" style="2"/>
    <col min="13831" max="13831" width="5.5703125" style="2" customWidth="1"/>
    <col min="13832" max="13833" width="19.5703125" style="2" customWidth="1"/>
    <col min="13834" max="13834" width="12.5703125" style="2" customWidth="1"/>
    <col min="13835" max="13835" width="13.42578125" style="2" customWidth="1"/>
    <col min="13836" max="13836" width="9.42578125" style="2" customWidth="1"/>
    <col min="13837" max="13837" width="9.5703125" style="2" customWidth="1"/>
    <col min="13838" max="13849" width="8.5703125" style="2" customWidth="1"/>
    <col min="13850" max="14086" width="9.28515625" style="2"/>
    <col min="14087" max="14087" width="5.5703125" style="2" customWidth="1"/>
    <col min="14088" max="14089" width="19.5703125" style="2" customWidth="1"/>
    <col min="14090" max="14090" width="12.5703125" style="2" customWidth="1"/>
    <col min="14091" max="14091" width="13.42578125" style="2" customWidth="1"/>
    <col min="14092" max="14092" width="9.42578125" style="2" customWidth="1"/>
    <col min="14093" max="14093" width="9.5703125" style="2" customWidth="1"/>
    <col min="14094" max="14105" width="8.5703125" style="2" customWidth="1"/>
    <col min="14106" max="14342" width="9.28515625" style="2"/>
    <col min="14343" max="14343" width="5.5703125" style="2" customWidth="1"/>
    <col min="14344" max="14345" width="19.5703125" style="2" customWidth="1"/>
    <col min="14346" max="14346" width="12.5703125" style="2" customWidth="1"/>
    <col min="14347" max="14347" width="13.42578125" style="2" customWidth="1"/>
    <col min="14348" max="14348" width="9.42578125" style="2" customWidth="1"/>
    <col min="14349" max="14349" width="9.5703125" style="2" customWidth="1"/>
    <col min="14350" max="14361" width="8.5703125" style="2" customWidth="1"/>
    <col min="14362" max="14598" width="9.28515625" style="2"/>
    <col min="14599" max="14599" width="5.5703125" style="2" customWidth="1"/>
    <col min="14600" max="14601" width="19.5703125" style="2" customWidth="1"/>
    <col min="14602" max="14602" width="12.5703125" style="2" customWidth="1"/>
    <col min="14603" max="14603" width="13.42578125" style="2" customWidth="1"/>
    <col min="14604" max="14604" width="9.42578125" style="2" customWidth="1"/>
    <col min="14605" max="14605" width="9.5703125" style="2" customWidth="1"/>
    <col min="14606" max="14617" width="8.5703125" style="2" customWidth="1"/>
    <col min="14618" max="14854" width="9.28515625" style="2"/>
    <col min="14855" max="14855" width="5.5703125" style="2" customWidth="1"/>
    <col min="14856" max="14857" width="19.5703125" style="2" customWidth="1"/>
    <col min="14858" max="14858" width="12.5703125" style="2" customWidth="1"/>
    <col min="14859" max="14859" width="13.42578125" style="2" customWidth="1"/>
    <col min="14860" max="14860" width="9.42578125" style="2" customWidth="1"/>
    <col min="14861" max="14861" width="9.5703125" style="2" customWidth="1"/>
    <col min="14862" max="14873" width="8.5703125" style="2" customWidth="1"/>
    <col min="14874" max="15110" width="9.28515625" style="2"/>
    <col min="15111" max="15111" width="5.5703125" style="2" customWidth="1"/>
    <col min="15112" max="15113" width="19.5703125" style="2" customWidth="1"/>
    <col min="15114" max="15114" width="12.5703125" style="2" customWidth="1"/>
    <col min="15115" max="15115" width="13.42578125" style="2" customWidth="1"/>
    <col min="15116" max="15116" width="9.42578125" style="2" customWidth="1"/>
    <col min="15117" max="15117" width="9.5703125" style="2" customWidth="1"/>
    <col min="15118" max="15129" width="8.5703125" style="2" customWidth="1"/>
    <col min="15130" max="15366" width="9.28515625" style="2"/>
    <col min="15367" max="15367" width="5.5703125" style="2" customWidth="1"/>
    <col min="15368" max="15369" width="19.5703125" style="2" customWidth="1"/>
    <col min="15370" max="15370" width="12.5703125" style="2" customWidth="1"/>
    <col min="15371" max="15371" width="13.42578125" style="2" customWidth="1"/>
    <col min="15372" max="15372" width="9.42578125" style="2" customWidth="1"/>
    <col min="15373" max="15373" width="9.5703125" style="2" customWidth="1"/>
    <col min="15374" max="15385" width="8.5703125" style="2" customWidth="1"/>
    <col min="15386" max="15622" width="9.28515625" style="2"/>
    <col min="15623" max="15623" width="5.5703125" style="2" customWidth="1"/>
    <col min="15624" max="15625" width="19.5703125" style="2" customWidth="1"/>
    <col min="15626" max="15626" width="12.5703125" style="2" customWidth="1"/>
    <col min="15627" max="15627" width="13.42578125" style="2" customWidth="1"/>
    <col min="15628" max="15628" width="9.42578125" style="2" customWidth="1"/>
    <col min="15629" max="15629" width="9.5703125" style="2" customWidth="1"/>
    <col min="15630" max="15641" width="8.5703125" style="2" customWidth="1"/>
    <col min="15642" max="15878" width="9.28515625" style="2"/>
    <col min="15879" max="15879" width="5.5703125" style="2" customWidth="1"/>
    <col min="15880" max="15881" width="19.5703125" style="2" customWidth="1"/>
    <col min="15882" max="15882" width="12.5703125" style="2" customWidth="1"/>
    <col min="15883" max="15883" width="13.42578125" style="2" customWidth="1"/>
    <col min="15884" max="15884" width="9.42578125" style="2" customWidth="1"/>
    <col min="15885" max="15885" width="9.5703125" style="2" customWidth="1"/>
    <col min="15886" max="15897" width="8.5703125" style="2" customWidth="1"/>
    <col min="15898" max="16134" width="9.28515625" style="2"/>
    <col min="16135" max="16135" width="5.5703125" style="2" customWidth="1"/>
    <col min="16136" max="16137" width="19.5703125" style="2" customWidth="1"/>
    <col min="16138" max="16138" width="12.5703125" style="2" customWidth="1"/>
    <col min="16139" max="16139" width="13.42578125" style="2" customWidth="1"/>
    <col min="16140" max="16140" width="9.42578125" style="2" customWidth="1"/>
    <col min="16141" max="16141" width="9.5703125" style="2" customWidth="1"/>
    <col min="16142" max="16153" width="8.5703125" style="2" customWidth="1"/>
    <col min="16154" max="16384" width="9.28515625" style="2"/>
  </cols>
  <sheetData>
    <row r="1" spans="1:25" ht="15.75" x14ac:dyDescent="0.25">
      <c r="A1" s="1" t="s">
        <v>0</v>
      </c>
    </row>
    <row r="3" spans="1:25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6" t="str">
        <f>'[1]1'!E5</f>
        <v>KABUPATEN/KOTA</v>
      </c>
      <c r="L5" s="7" t="str">
        <f>'[1]1'!$F$5</f>
        <v>PASER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6" t="str">
        <f>'[1]1'!E6</f>
        <v>TAHUN</v>
      </c>
      <c r="L6" s="7">
        <f>'[1]1'!$F$6</f>
        <v>2022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 thickBo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28.5" customHeight="1" x14ac:dyDescent="0.25">
      <c r="A8" s="9" t="s">
        <v>3</v>
      </c>
      <c r="B8" s="10" t="s">
        <v>4</v>
      </c>
      <c r="C8" s="10" t="s">
        <v>5</v>
      </c>
      <c r="D8" s="11" t="s">
        <v>6</v>
      </c>
      <c r="E8" s="12"/>
      <c r="F8" s="13"/>
      <c r="G8" s="14" t="s">
        <v>7</v>
      </c>
      <c r="H8" s="15"/>
      <c r="I8" s="16"/>
      <c r="J8" s="17" t="s">
        <v>8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1:25" ht="38.450000000000003" customHeight="1" x14ac:dyDescent="0.25">
      <c r="A9" s="20"/>
      <c r="B9" s="21"/>
      <c r="C9" s="21"/>
      <c r="D9" s="22"/>
      <c r="E9" s="23"/>
      <c r="F9" s="24"/>
      <c r="G9" s="25"/>
      <c r="H9" s="26"/>
      <c r="I9" s="27"/>
      <c r="J9" s="28" t="s">
        <v>9</v>
      </c>
      <c r="K9" s="29"/>
      <c r="L9" s="28" t="s">
        <v>10</v>
      </c>
      <c r="M9" s="29"/>
      <c r="N9" s="28" t="s">
        <v>11</v>
      </c>
      <c r="O9" s="29"/>
      <c r="P9" s="30" t="s">
        <v>12</v>
      </c>
      <c r="Q9" s="29"/>
      <c r="R9" s="30" t="s">
        <v>13</v>
      </c>
      <c r="S9" s="29"/>
      <c r="T9" s="28" t="s">
        <v>14</v>
      </c>
      <c r="U9" s="29"/>
      <c r="V9" s="28" t="s">
        <v>15</v>
      </c>
      <c r="W9" s="29"/>
      <c r="X9" s="28" t="s">
        <v>16</v>
      </c>
      <c r="Y9" s="29"/>
    </row>
    <row r="10" spans="1:25" ht="37.5" customHeight="1" x14ac:dyDescent="0.25">
      <c r="A10" s="21"/>
      <c r="B10" s="31"/>
      <c r="C10" s="31"/>
      <c r="D10" s="32" t="s">
        <v>17</v>
      </c>
      <c r="E10" s="32" t="s">
        <v>18</v>
      </c>
      <c r="F10" s="32" t="s">
        <v>19</v>
      </c>
      <c r="G10" s="32" t="s">
        <v>17</v>
      </c>
      <c r="H10" s="32" t="s">
        <v>18</v>
      </c>
      <c r="I10" s="32" t="s">
        <v>19</v>
      </c>
      <c r="J10" s="33" t="s">
        <v>20</v>
      </c>
      <c r="K10" s="33" t="s">
        <v>21</v>
      </c>
      <c r="L10" s="33" t="s">
        <v>20</v>
      </c>
      <c r="M10" s="33" t="s">
        <v>21</v>
      </c>
      <c r="N10" s="33" t="s">
        <v>20</v>
      </c>
      <c r="O10" s="33" t="s">
        <v>21</v>
      </c>
      <c r="P10" s="33" t="s">
        <v>20</v>
      </c>
      <c r="Q10" s="33" t="s">
        <v>21</v>
      </c>
      <c r="R10" s="33" t="s">
        <v>20</v>
      </c>
      <c r="S10" s="33" t="s">
        <v>21</v>
      </c>
      <c r="T10" s="33" t="s">
        <v>20</v>
      </c>
      <c r="U10" s="33" t="s">
        <v>21</v>
      </c>
      <c r="V10" s="33" t="s">
        <v>20</v>
      </c>
      <c r="W10" s="33" t="s">
        <v>21</v>
      </c>
      <c r="X10" s="33" t="s">
        <v>20</v>
      </c>
      <c r="Y10" s="33" t="s">
        <v>21</v>
      </c>
    </row>
    <row r="11" spans="1:25" x14ac:dyDescent="0.25">
      <c r="A11" s="34">
        <v>1</v>
      </c>
      <c r="B11" s="35">
        <v>2</v>
      </c>
      <c r="C11" s="34">
        <v>3</v>
      </c>
      <c r="D11" s="35">
        <v>4</v>
      </c>
      <c r="E11" s="34">
        <v>5</v>
      </c>
      <c r="F11" s="35">
        <v>6</v>
      </c>
      <c r="G11" s="34">
        <v>7</v>
      </c>
      <c r="H11" s="35">
        <v>8</v>
      </c>
      <c r="I11" s="34">
        <v>9</v>
      </c>
      <c r="J11" s="35">
        <v>10</v>
      </c>
      <c r="K11" s="34">
        <v>11</v>
      </c>
      <c r="L11" s="35">
        <v>12</v>
      </c>
      <c r="M11" s="34">
        <v>13</v>
      </c>
      <c r="N11" s="35">
        <v>14</v>
      </c>
      <c r="O11" s="34">
        <v>15</v>
      </c>
      <c r="P11" s="35">
        <v>16</v>
      </c>
      <c r="Q11" s="34">
        <v>17</v>
      </c>
      <c r="R11" s="35">
        <v>18</v>
      </c>
      <c r="S11" s="34">
        <v>19</v>
      </c>
      <c r="T11" s="35">
        <v>20</v>
      </c>
      <c r="U11" s="34">
        <v>21</v>
      </c>
      <c r="V11" s="35">
        <v>22</v>
      </c>
      <c r="W11" s="34">
        <v>23</v>
      </c>
      <c r="X11" s="35">
        <v>24</v>
      </c>
      <c r="Y11" s="34">
        <v>25</v>
      </c>
    </row>
    <row r="12" spans="1:25" ht="17.100000000000001" customHeight="1" x14ac:dyDescent="0.25">
      <c r="A12" s="36">
        <v>1</v>
      </c>
      <c r="B12" s="37" t="str">
        <f>'[1]9'!B9</f>
        <v>Tanah Grogot</v>
      </c>
      <c r="C12" s="37" t="str">
        <f>'[1]9'!C9</f>
        <v>Tanah Grogot</v>
      </c>
      <c r="D12" s="38">
        <f>'[1]21'!D12</f>
        <v>550</v>
      </c>
      <c r="E12" s="38">
        <f>'[1]21'!G12</f>
        <v>517</v>
      </c>
      <c r="F12" s="38">
        <f>SUM(D12:E12)</f>
        <v>1067</v>
      </c>
      <c r="G12" s="38">
        <f>15%*D12</f>
        <v>82.5</v>
      </c>
      <c r="H12" s="38">
        <f>15%*E12</f>
        <v>77.55</v>
      </c>
      <c r="I12" s="38">
        <f>SUM(G12:H12)</f>
        <v>160.05000000000001</v>
      </c>
      <c r="J12" s="39">
        <v>70</v>
      </c>
      <c r="K12" s="40">
        <f>J12/$I12*100</f>
        <v>43.736332396126208</v>
      </c>
      <c r="L12" s="39">
        <v>21</v>
      </c>
      <c r="M12" s="40">
        <f>L12/$I12*100</f>
        <v>13.120899718837862</v>
      </c>
      <c r="N12" s="39">
        <v>7</v>
      </c>
      <c r="O12" s="40">
        <f>N12/$I12*100</f>
        <v>4.3736332396126203</v>
      </c>
      <c r="P12" s="41">
        <v>0</v>
      </c>
      <c r="Q12" s="40">
        <f>P12/$I12*100</f>
        <v>0</v>
      </c>
      <c r="R12" s="39">
        <v>0</v>
      </c>
      <c r="S12" s="40">
        <f>R12/$I12*100</f>
        <v>0</v>
      </c>
      <c r="T12" s="41">
        <v>0</v>
      </c>
      <c r="U12" s="40">
        <f>T12/$I12*100</f>
        <v>0</v>
      </c>
      <c r="V12" s="42">
        <v>34</v>
      </c>
      <c r="W12" s="40">
        <f>V12/$I12*100</f>
        <v>21.243361449547017</v>
      </c>
      <c r="X12" s="38">
        <f>J12+L12+N12+P12+R12+T12+V12</f>
        <v>132</v>
      </c>
      <c r="Y12" s="40">
        <f>X12/$I12*100</f>
        <v>82.474226804123703</v>
      </c>
    </row>
    <row r="13" spans="1:25" ht="17.100000000000001" customHeight="1" x14ac:dyDescent="0.25">
      <c r="A13" s="36">
        <v>2</v>
      </c>
      <c r="B13" s="37">
        <f>'[1]9'!B10</f>
        <v>0</v>
      </c>
      <c r="C13" s="37" t="str">
        <f>'[1]9'!C10</f>
        <v>Senaken</v>
      </c>
      <c r="D13" s="38">
        <f>'[1]21'!D13</f>
        <v>289</v>
      </c>
      <c r="E13" s="38">
        <f>'[1]21'!G13</f>
        <v>264</v>
      </c>
      <c r="F13" s="38">
        <f t="shared" ref="F13:F30" si="0">SUM(D13:E13)</f>
        <v>553</v>
      </c>
      <c r="G13" s="38">
        <f t="shared" ref="G13:H30" si="1">15%*D13</f>
        <v>43.35</v>
      </c>
      <c r="H13" s="38">
        <f t="shared" si="1"/>
        <v>39.6</v>
      </c>
      <c r="I13" s="38">
        <f t="shared" ref="I13:I20" si="2">SUM(G13:H13)</f>
        <v>82.95</v>
      </c>
      <c r="J13" s="39">
        <v>34</v>
      </c>
      <c r="K13" s="40">
        <f t="shared" ref="K13:M28" si="3">J13/$I13*100</f>
        <v>40.988547317661236</v>
      </c>
      <c r="L13" s="39">
        <v>3</v>
      </c>
      <c r="M13" s="40">
        <f t="shared" si="3"/>
        <v>3.6166365280289332</v>
      </c>
      <c r="N13" s="39">
        <v>0</v>
      </c>
      <c r="O13" s="40">
        <f t="shared" ref="O13:O30" si="4">N13/$I13*100</f>
        <v>0</v>
      </c>
      <c r="P13" s="41">
        <v>1</v>
      </c>
      <c r="Q13" s="40">
        <f t="shared" ref="Q13:Q30" si="5">P13/$I13*100</f>
        <v>1.2055455093429777</v>
      </c>
      <c r="R13" s="39">
        <v>2</v>
      </c>
      <c r="S13" s="40">
        <f t="shared" ref="S13:S30" si="6">R13/$I13*100</f>
        <v>2.4110910186859553</v>
      </c>
      <c r="T13" s="41">
        <v>0</v>
      </c>
      <c r="U13" s="40">
        <f t="shared" ref="U13:U30" si="7">T13/$I13*100</f>
        <v>0</v>
      </c>
      <c r="V13" s="42">
        <v>0</v>
      </c>
      <c r="W13" s="40">
        <f t="shared" ref="W13:W30" si="8">V13/$I13*100</f>
        <v>0</v>
      </c>
      <c r="X13" s="38">
        <f t="shared" ref="X13:X30" si="9">J13+L13+N13+P13+R13+T13+V13</f>
        <v>40</v>
      </c>
      <c r="Y13" s="40">
        <f t="shared" ref="Y13:Y30" si="10">X13/$I13*100</f>
        <v>48.221820373719105</v>
      </c>
    </row>
    <row r="14" spans="1:25" ht="17.100000000000001" customHeight="1" x14ac:dyDescent="0.25">
      <c r="A14" s="36">
        <v>3</v>
      </c>
      <c r="B14" s="37">
        <f>'[1]9'!B11</f>
        <v>0</v>
      </c>
      <c r="C14" s="37" t="str">
        <f>'[1]9'!C11</f>
        <v>Padang Pengrapat</v>
      </c>
      <c r="D14" s="38">
        <f>'[1]21'!D14</f>
        <v>75</v>
      </c>
      <c r="E14" s="38">
        <f>'[1]21'!G14</f>
        <v>66</v>
      </c>
      <c r="F14" s="38">
        <f t="shared" si="0"/>
        <v>141</v>
      </c>
      <c r="G14" s="38">
        <f t="shared" si="1"/>
        <v>11.25</v>
      </c>
      <c r="H14" s="38">
        <f t="shared" si="1"/>
        <v>9.9</v>
      </c>
      <c r="I14" s="38">
        <f t="shared" si="2"/>
        <v>21.15</v>
      </c>
      <c r="J14" s="39">
        <v>13</v>
      </c>
      <c r="K14" s="40">
        <f t="shared" si="3"/>
        <v>61.465721040189123</v>
      </c>
      <c r="L14" s="39">
        <v>0</v>
      </c>
      <c r="M14" s="40">
        <f t="shared" si="3"/>
        <v>0</v>
      </c>
      <c r="N14" s="39">
        <v>0</v>
      </c>
      <c r="O14" s="40">
        <f t="shared" si="4"/>
        <v>0</v>
      </c>
      <c r="P14" s="41">
        <v>0</v>
      </c>
      <c r="Q14" s="40">
        <f t="shared" si="5"/>
        <v>0</v>
      </c>
      <c r="R14" s="39">
        <v>0</v>
      </c>
      <c r="S14" s="40">
        <f t="shared" si="6"/>
        <v>0</v>
      </c>
      <c r="T14" s="41">
        <v>0</v>
      </c>
      <c r="U14" s="40">
        <f t="shared" si="7"/>
        <v>0</v>
      </c>
      <c r="V14" s="42">
        <v>0</v>
      </c>
      <c r="W14" s="40">
        <f t="shared" si="8"/>
        <v>0</v>
      </c>
      <c r="X14" s="38">
        <f t="shared" si="9"/>
        <v>13</v>
      </c>
      <c r="Y14" s="40">
        <f t="shared" si="10"/>
        <v>61.465721040189123</v>
      </c>
    </row>
    <row r="15" spans="1:25" ht="17.100000000000001" customHeight="1" x14ac:dyDescent="0.25">
      <c r="A15" s="36">
        <v>4</v>
      </c>
      <c r="B15" s="37" t="str">
        <f>'[1]9'!B12</f>
        <v>Kuaro</v>
      </c>
      <c r="C15" s="37" t="str">
        <f>'[1]9'!C12</f>
        <v>Kuaro</v>
      </c>
      <c r="D15" s="38">
        <f>'[1]21'!D15</f>
        <v>207</v>
      </c>
      <c r="E15" s="38">
        <f>'[1]21'!G15</f>
        <v>176</v>
      </c>
      <c r="F15" s="38">
        <f t="shared" si="0"/>
        <v>383</v>
      </c>
      <c r="G15" s="38">
        <f t="shared" si="1"/>
        <v>31.049999999999997</v>
      </c>
      <c r="H15" s="38">
        <f t="shared" si="1"/>
        <v>26.4</v>
      </c>
      <c r="I15" s="38">
        <f t="shared" si="2"/>
        <v>57.449999999999996</v>
      </c>
      <c r="J15" s="39">
        <v>29</v>
      </c>
      <c r="K15" s="40">
        <f>J15/$I15*100</f>
        <v>50.478677110530903</v>
      </c>
      <c r="L15" s="39">
        <v>24</v>
      </c>
      <c r="M15" s="40">
        <f t="shared" si="3"/>
        <v>41.775456919060055</v>
      </c>
      <c r="N15" s="39">
        <v>0</v>
      </c>
      <c r="O15" s="40">
        <f t="shared" si="4"/>
        <v>0</v>
      </c>
      <c r="P15" s="41">
        <v>0</v>
      </c>
      <c r="Q15" s="40">
        <f t="shared" si="5"/>
        <v>0</v>
      </c>
      <c r="R15" s="39">
        <v>1</v>
      </c>
      <c r="S15" s="40">
        <f t="shared" si="6"/>
        <v>1.740644038294169</v>
      </c>
      <c r="T15" s="41">
        <v>0</v>
      </c>
      <c r="U15" s="40">
        <f t="shared" si="7"/>
        <v>0</v>
      </c>
      <c r="V15" s="42">
        <v>4</v>
      </c>
      <c r="W15" s="40">
        <f t="shared" si="8"/>
        <v>6.9625761531766761</v>
      </c>
      <c r="X15" s="38">
        <f>J15+L15+N15+P15+R15+T15+V15</f>
        <v>58</v>
      </c>
      <c r="Y15" s="40">
        <f t="shared" si="10"/>
        <v>100.95735422106181</v>
      </c>
    </row>
    <row r="16" spans="1:25" ht="17.100000000000001" customHeight="1" x14ac:dyDescent="0.25">
      <c r="A16" s="36">
        <v>5</v>
      </c>
      <c r="B16" s="37">
        <f>'[1]9'!B13</f>
        <v>0</v>
      </c>
      <c r="C16" s="37" t="str">
        <f>'[1]9'!C13</f>
        <v>Lolo</v>
      </c>
      <c r="D16" s="38">
        <f>'[1]21'!D16</f>
        <v>75</v>
      </c>
      <c r="E16" s="38">
        <f>'[1]21'!G16</f>
        <v>79</v>
      </c>
      <c r="F16" s="38">
        <f t="shared" si="0"/>
        <v>154</v>
      </c>
      <c r="G16" s="38">
        <f t="shared" si="1"/>
        <v>11.25</v>
      </c>
      <c r="H16" s="38">
        <f t="shared" si="1"/>
        <v>11.85</v>
      </c>
      <c r="I16" s="38">
        <f t="shared" si="2"/>
        <v>23.1</v>
      </c>
      <c r="J16" s="39">
        <v>16</v>
      </c>
      <c r="K16" s="40">
        <f>J16/$I16*100</f>
        <v>69.264069264069263</v>
      </c>
      <c r="L16" s="39">
        <v>2</v>
      </c>
      <c r="M16" s="40">
        <f t="shared" si="3"/>
        <v>8.6580086580086579</v>
      </c>
      <c r="N16" s="39">
        <v>0</v>
      </c>
      <c r="O16" s="40">
        <f t="shared" si="4"/>
        <v>0</v>
      </c>
      <c r="P16" s="41">
        <v>0</v>
      </c>
      <c r="Q16" s="40">
        <f t="shared" si="5"/>
        <v>0</v>
      </c>
      <c r="R16" s="39">
        <v>0</v>
      </c>
      <c r="S16" s="40">
        <f t="shared" si="6"/>
        <v>0</v>
      </c>
      <c r="T16" s="41">
        <v>0</v>
      </c>
      <c r="U16" s="40">
        <f t="shared" si="7"/>
        <v>0</v>
      </c>
      <c r="V16" s="42">
        <v>0</v>
      </c>
      <c r="W16" s="40">
        <f t="shared" si="8"/>
        <v>0</v>
      </c>
      <c r="X16" s="38">
        <f>J16+L16+N16+P16+R16+T16+V16</f>
        <v>18</v>
      </c>
      <c r="Y16" s="40">
        <f t="shared" si="10"/>
        <v>77.922077922077918</v>
      </c>
    </row>
    <row r="17" spans="1:25" ht="17.100000000000001" customHeight="1" x14ac:dyDescent="0.25">
      <c r="A17" s="36">
        <v>6</v>
      </c>
      <c r="B17" s="37" t="str">
        <f>'[1]9'!B14</f>
        <v>Long Ikis</v>
      </c>
      <c r="C17" s="37" t="str">
        <f>'[1]9'!C14</f>
        <v>Long Ikis</v>
      </c>
      <c r="D17" s="38">
        <f>'[1]21'!D17</f>
        <v>267</v>
      </c>
      <c r="E17" s="38">
        <f>'[1]21'!G17</f>
        <v>216</v>
      </c>
      <c r="F17" s="38">
        <f t="shared" si="0"/>
        <v>483</v>
      </c>
      <c r="G17" s="38">
        <f t="shared" si="1"/>
        <v>40.049999999999997</v>
      </c>
      <c r="H17" s="38">
        <f t="shared" si="1"/>
        <v>32.4</v>
      </c>
      <c r="I17" s="38">
        <f t="shared" si="2"/>
        <v>72.449999999999989</v>
      </c>
      <c r="J17" s="39">
        <v>46</v>
      </c>
      <c r="K17" s="40">
        <f>J17/$I17*100</f>
        <v>63.492063492063501</v>
      </c>
      <c r="L17" s="39">
        <v>5</v>
      </c>
      <c r="M17" s="40">
        <f t="shared" si="3"/>
        <v>6.9013112491373372</v>
      </c>
      <c r="N17" s="39">
        <v>0</v>
      </c>
      <c r="O17" s="40">
        <f t="shared" si="4"/>
        <v>0</v>
      </c>
      <c r="P17" s="41">
        <v>0</v>
      </c>
      <c r="Q17" s="40">
        <f t="shared" si="5"/>
        <v>0</v>
      </c>
      <c r="R17" s="39">
        <v>1</v>
      </c>
      <c r="S17" s="40">
        <f t="shared" si="6"/>
        <v>1.3802622498274675</v>
      </c>
      <c r="T17" s="41">
        <v>0</v>
      </c>
      <c r="U17" s="40">
        <f t="shared" si="7"/>
        <v>0</v>
      </c>
      <c r="V17" s="42">
        <v>2</v>
      </c>
      <c r="W17" s="40">
        <f t="shared" si="8"/>
        <v>2.760524499654935</v>
      </c>
      <c r="X17" s="38">
        <f>J17+L17+N17+P17+R17+T17+V17</f>
        <v>54</v>
      </c>
      <c r="Y17" s="40">
        <f t="shared" si="10"/>
        <v>74.534161490683232</v>
      </c>
    </row>
    <row r="18" spans="1:25" ht="17.100000000000001" customHeight="1" x14ac:dyDescent="0.25">
      <c r="A18" s="36">
        <v>7</v>
      </c>
      <c r="B18" s="37">
        <f>'[1]9'!B15</f>
        <v>0</v>
      </c>
      <c r="C18" s="37" t="str">
        <f>'[1]9'!C15</f>
        <v>Kayungo</v>
      </c>
      <c r="D18" s="38">
        <f>'[1]21'!D18</f>
        <v>57</v>
      </c>
      <c r="E18" s="38">
        <f>'[1]21'!G18</f>
        <v>52</v>
      </c>
      <c r="F18" s="38">
        <f t="shared" si="0"/>
        <v>109</v>
      </c>
      <c r="G18" s="38">
        <f t="shared" si="1"/>
        <v>8.5499999999999989</v>
      </c>
      <c r="H18" s="38">
        <f t="shared" si="1"/>
        <v>7.8</v>
      </c>
      <c r="I18" s="38">
        <f t="shared" si="2"/>
        <v>16.349999999999998</v>
      </c>
      <c r="J18" s="38">
        <v>13</v>
      </c>
      <c r="K18" s="40">
        <f t="shared" si="3"/>
        <v>79.510703363914388</v>
      </c>
      <c r="L18" s="42">
        <v>3</v>
      </c>
      <c r="M18" s="40">
        <f t="shared" si="3"/>
        <v>18.348623853211009</v>
      </c>
      <c r="N18" s="42">
        <v>0</v>
      </c>
      <c r="O18" s="40">
        <f t="shared" si="4"/>
        <v>0</v>
      </c>
      <c r="P18" s="41">
        <v>0</v>
      </c>
      <c r="Q18" s="40">
        <f t="shared" si="5"/>
        <v>0</v>
      </c>
      <c r="R18" s="39">
        <v>0</v>
      </c>
      <c r="S18" s="40">
        <f t="shared" si="6"/>
        <v>0</v>
      </c>
      <c r="T18" s="41">
        <v>0</v>
      </c>
      <c r="U18" s="40">
        <f t="shared" si="7"/>
        <v>0</v>
      </c>
      <c r="V18" s="42">
        <v>0</v>
      </c>
      <c r="W18" s="40">
        <f t="shared" si="8"/>
        <v>0</v>
      </c>
      <c r="X18" s="38">
        <f t="shared" si="9"/>
        <v>16</v>
      </c>
      <c r="Y18" s="40">
        <f t="shared" si="10"/>
        <v>97.859327217125397</v>
      </c>
    </row>
    <row r="19" spans="1:25" ht="17.100000000000001" customHeight="1" x14ac:dyDescent="0.25">
      <c r="A19" s="36">
        <v>8</v>
      </c>
      <c r="B19" s="37">
        <f>'[1]9'!B16</f>
        <v>0</v>
      </c>
      <c r="C19" s="37" t="str">
        <f>'[1]9'!C16</f>
        <v>Krayan</v>
      </c>
      <c r="D19" s="38">
        <f>'[1]21'!D19</f>
        <v>76</v>
      </c>
      <c r="E19" s="38">
        <f>'[1]21'!G19</f>
        <v>51</v>
      </c>
      <c r="F19" s="38">
        <f t="shared" si="0"/>
        <v>127</v>
      </c>
      <c r="G19" s="38">
        <f t="shared" si="1"/>
        <v>11.4</v>
      </c>
      <c r="H19" s="38">
        <f t="shared" si="1"/>
        <v>7.6499999999999995</v>
      </c>
      <c r="I19" s="38">
        <f>SUM(G19:H19)</f>
        <v>19.05</v>
      </c>
      <c r="J19" s="38">
        <v>11</v>
      </c>
      <c r="K19" s="40">
        <f t="shared" si="3"/>
        <v>57.742782152230966</v>
      </c>
      <c r="L19" s="42">
        <v>1</v>
      </c>
      <c r="M19" s="40">
        <f t="shared" si="3"/>
        <v>5.2493438320209975</v>
      </c>
      <c r="N19" s="42">
        <v>0</v>
      </c>
      <c r="O19" s="40">
        <f t="shared" si="4"/>
        <v>0</v>
      </c>
      <c r="P19" s="41">
        <v>0</v>
      </c>
      <c r="Q19" s="40">
        <f t="shared" si="5"/>
        <v>0</v>
      </c>
      <c r="R19" s="39">
        <v>0</v>
      </c>
      <c r="S19" s="40">
        <f t="shared" si="6"/>
        <v>0</v>
      </c>
      <c r="T19" s="41">
        <v>0</v>
      </c>
      <c r="U19" s="40">
        <f t="shared" si="7"/>
        <v>0</v>
      </c>
      <c r="V19" s="42">
        <v>0</v>
      </c>
      <c r="W19" s="40">
        <f t="shared" si="8"/>
        <v>0</v>
      </c>
      <c r="X19" s="38">
        <f t="shared" si="9"/>
        <v>12</v>
      </c>
      <c r="Y19" s="40">
        <f t="shared" si="10"/>
        <v>62.99212598425197</v>
      </c>
    </row>
    <row r="20" spans="1:25" ht="17.100000000000001" customHeight="1" x14ac:dyDescent="0.25">
      <c r="A20" s="36">
        <v>9</v>
      </c>
      <c r="B20" s="37" t="str">
        <f>'[1]9'!B17</f>
        <v>Long kali</v>
      </c>
      <c r="C20" s="37" t="str">
        <f>'[1]9'!C17</f>
        <v>Longkali</v>
      </c>
      <c r="D20" s="38">
        <f>'[1]21'!D20</f>
        <v>74</v>
      </c>
      <c r="E20" s="38">
        <f>'[1]21'!G20</f>
        <v>63</v>
      </c>
      <c r="F20" s="38">
        <f t="shared" si="0"/>
        <v>137</v>
      </c>
      <c r="G20" s="38">
        <f t="shared" si="1"/>
        <v>11.1</v>
      </c>
      <c r="H20" s="38">
        <f t="shared" si="1"/>
        <v>9.4499999999999993</v>
      </c>
      <c r="I20" s="38">
        <f t="shared" si="2"/>
        <v>20.549999999999997</v>
      </c>
      <c r="J20" s="38">
        <v>14</v>
      </c>
      <c r="K20" s="40">
        <f t="shared" si="3"/>
        <v>68.12652068126522</v>
      </c>
      <c r="L20" s="42">
        <v>0</v>
      </c>
      <c r="M20" s="40">
        <f t="shared" si="3"/>
        <v>0</v>
      </c>
      <c r="N20" s="42">
        <v>0</v>
      </c>
      <c r="O20" s="40">
        <f t="shared" si="4"/>
        <v>0</v>
      </c>
      <c r="P20" s="41">
        <v>0</v>
      </c>
      <c r="Q20" s="40">
        <f t="shared" si="5"/>
        <v>0</v>
      </c>
      <c r="R20" s="39">
        <v>0</v>
      </c>
      <c r="S20" s="40">
        <f t="shared" si="6"/>
        <v>0</v>
      </c>
      <c r="T20" s="41">
        <v>0</v>
      </c>
      <c r="U20" s="40">
        <f t="shared" si="7"/>
        <v>0</v>
      </c>
      <c r="V20" s="42">
        <v>0</v>
      </c>
      <c r="W20" s="40">
        <f t="shared" si="8"/>
        <v>0</v>
      </c>
      <c r="X20" s="38">
        <f t="shared" si="9"/>
        <v>14</v>
      </c>
      <c r="Y20" s="40">
        <f t="shared" si="10"/>
        <v>68.12652068126522</v>
      </c>
    </row>
    <row r="21" spans="1:25" ht="17.100000000000001" customHeight="1" x14ac:dyDescent="0.25">
      <c r="A21" s="36">
        <v>10</v>
      </c>
      <c r="B21" s="37">
        <f>'[1]9'!B18</f>
        <v>0</v>
      </c>
      <c r="C21" s="37" t="str">
        <f>'[1]9'!C18</f>
        <v>Mendik</v>
      </c>
      <c r="D21" s="38">
        <f>'[1]21'!D21</f>
        <v>75</v>
      </c>
      <c r="E21" s="38">
        <f>'[1]21'!G21</f>
        <v>63</v>
      </c>
      <c r="F21" s="38">
        <f t="shared" si="0"/>
        <v>138</v>
      </c>
      <c r="G21" s="38">
        <f t="shared" si="1"/>
        <v>11.25</v>
      </c>
      <c r="H21" s="38">
        <f t="shared" si="1"/>
        <v>9.4499999999999993</v>
      </c>
      <c r="I21" s="38">
        <f>SUM(G21:H21)</f>
        <v>20.7</v>
      </c>
      <c r="J21" s="38">
        <v>8</v>
      </c>
      <c r="K21" s="40">
        <f t="shared" si="3"/>
        <v>38.647342995169083</v>
      </c>
      <c r="L21" s="42">
        <v>9</v>
      </c>
      <c r="M21" s="40">
        <f t="shared" si="3"/>
        <v>43.478260869565219</v>
      </c>
      <c r="N21" s="42">
        <v>1</v>
      </c>
      <c r="O21" s="40">
        <f t="shared" si="4"/>
        <v>4.8309178743961354</v>
      </c>
      <c r="P21" s="41">
        <v>0</v>
      </c>
      <c r="Q21" s="40">
        <f t="shared" si="5"/>
        <v>0</v>
      </c>
      <c r="R21" s="39">
        <v>0</v>
      </c>
      <c r="S21" s="40">
        <f t="shared" si="6"/>
        <v>0</v>
      </c>
      <c r="T21" s="41">
        <v>0</v>
      </c>
      <c r="U21" s="40">
        <f t="shared" si="7"/>
        <v>0</v>
      </c>
      <c r="V21" s="42">
        <v>0</v>
      </c>
      <c r="W21" s="40">
        <f t="shared" si="8"/>
        <v>0</v>
      </c>
      <c r="X21" s="38">
        <f t="shared" si="9"/>
        <v>18</v>
      </c>
      <c r="Y21" s="40">
        <f t="shared" si="10"/>
        <v>86.956521739130437</v>
      </c>
    </row>
    <row r="22" spans="1:25" ht="17.100000000000001" customHeight="1" x14ac:dyDescent="0.25">
      <c r="A22" s="36">
        <v>11</v>
      </c>
      <c r="B22" s="37">
        <f>'[1]9'!B19</f>
        <v>0</v>
      </c>
      <c r="C22" s="37" t="str">
        <f>'[1]9'!C19</f>
        <v>Sebakung Taka</v>
      </c>
      <c r="D22" s="38">
        <f>'[1]21'!D22</f>
        <v>50</v>
      </c>
      <c r="E22" s="38">
        <f>'[1]21'!G22</f>
        <v>42</v>
      </c>
      <c r="F22" s="38">
        <f t="shared" si="0"/>
        <v>92</v>
      </c>
      <c r="G22" s="38">
        <f t="shared" si="1"/>
        <v>7.5</v>
      </c>
      <c r="H22" s="38">
        <f t="shared" si="1"/>
        <v>6.3</v>
      </c>
      <c r="I22" s="38">
        <f>SUM(G22:H22)</f>
        <v>13.8</v>
      </c>
      <c r="J22" s="38">
        <v>1</v>
      </c>
      <c r="K22" s="40">
        <f t="shared" si="3"/>
        <v>7.2463768115942031</v>
      </c>
      <c r="L22" s="42">
        <v>1</v>
      </c>
      <c r="M22" s="40">
        <f t="shared" si="3"/>
        <v>7.2463768115942031</v>
      </c>
      <c r="N22" s="42">
        <v>0</v>
      </c>
      <c r="O22" s="40">
        <f t="shared" si="4"/>
        <v>0</v>
      </c>
      <c r="P22" s="41">
        <v>0</v>
      </c>
      <c r="Q22" s="40">
        <f t="shared" si="5"/>
        <v>0</v>
      </c>
      <c r="R22" s="39">
        <v>0</v>
      </c>
      <c r="S22" s="40">
        <f t="shared" si="6"/>
        <v>0</v>
      </c>
      <c r="T22" s="41">
        <v>0</v>
      </c>
      <c r="U22" s="40">
        <f t="shared" si="7"/>
        <v>0</v>
      </c>
      <c r="V22" s="42">
        <v>0</v>
      </c>
      <c r="W22" s="40">
        <f t="shared" si="8"/>
        <v>0</v>
      </c>
      <c r="X22" s="38">
        <f t="shared" si="9"/>
        <v>2</v>
      </c>
      <c r="Y22" s="40">
        <f t="shared" si="10"/>
        <v>14.492753623188406</v>
      </c>
    </row>
    <row r="23" spans="1:25" ht="17.100000000000001" customHeight="1" x14ac:dyDescent="0.25">
      <c r="A23" s="36">
        <v>12</v>
      </c>
      <c r="B23" s="37" t="str">
        <f>'[1]9'!B20</f>
        <v>Pasir Belengkong</v>
      </c>
      <c r="C23" s="37" t="str">
        <f>'[1]9'!C20</f>
        <v>P.Belengkong</v>
      </c>
      <c r="D23" s="38">
        <f>'[1]21'!D23</f>
        <v>116</v>
      </c>
      <c r="E23" s="38">
        <f>'[1]21'!G23</f>
        <v>114</v>
      </c>
      <c r="F23" s="38">
        <f t="shared" si="0"/>
        <v>230</v>
      </c>
      <c r="G23" s="38">
        <f t="shared" si="1"/>
        <v>17.399999999999999</v>
      </c>
      <c r="H23" s="38">
        <f t="shared" si="1"/>
        <v>17.099999999999998</v>
      </c>
      <c r="I23" s="38">
        <f t="shared" ref="I23:I30" si="11">SUM(G23:H23)</f>
        <v>34.5</v>
      </c>
      <c r="J23" s="38">
        <v>17</v>
      </c>
      <c r="K23" s="40">
        <f>J23/$I23*100</f>
        <v>49.275362318840585</v>
      </c>
      <c r="L23" s="42">
        <v>0</v>
      </c>
      <c r="M23" s="40">
        <f t="shared" si="3"/>
        <v>0</v>
      </c>
      <c r="N23" s="42">
        <v>1</v>
      </c>
      <c r="O23" s="40">
        <f t="shared" si="4"/>
        <v>2.8985507246376812</v>
      </c>
      <c r="P23" s="41">
        <v>0</v>
      </c>
      <c r="Q23" s="40">
        <f t="shared" si="5"/>
        <v>0</v>
      </c>
      <c r="R23" s="39">
        <v>0</v>
      </c>
      <c r="S23" s="40">
        <f t="shared" si="6"/>
        <v>0</v>
      </c>
      <c r="T23" s="41">
        <v>0</v>
      </c>
      <c r="U23" s="40">
        <f t="shared" si="7"/>
        <v>0</v>
      </c>
      <c r="V23" s="42">
        <v>0</v>
      </c>
      <c r="W23" s="40">
        <f t="shared" si="8"/>
        <v>0</v>
      </c>
      <c r="X23" s="38">
        <f>J23+L23+N23+P23+R23+T23+V23</f>
        <v>18</v>
      </c>
      <c r="Y23" s="40">
        <f t="shared" si="10"/>
        <v>52.173913043478258</v>
      </c>
    </row>
    <row r="24" spans="1:25" ht="17.100000000000001" customHeight="1" x14ac:dyDescent="0.25">
      <c r="A24" s="36">
        <v>13</v>
      </c>
      <c r="B24" s="37">
        <f>'[1]9'!B21</f>
        <v>0</v>
      </c>
      <c r="C24" s="37" t="str">
        <f>'[1]9'!C21</f>
        <v>Suatang Baru</v>
      </c>
      <c r="D24" s="38">
        <f>'[1]21'!D24</f>
        <v>72</v>
      </c>
      <c r="E24" s="38">
        <f>'[1]21'!G24</f>
        <v>64</v>
      </c>
      <c r="F24" s="38">
        <f t="shared" si="0"/>
        <v>136</v>
      </c>
      <c r="G24" s="38">
        <f t="shared" si="1"/>
        <v>10.799999999999999</v>
      </c>
      <c r="H24" s="38">
        <f t="shared" si="1"/>
        <v>9.6</v>
      </c>
      <c r="I24" s="38">
        <f t="shared" si="11"/>
        <v>20.399999999999999</v>
      </c>
      <c r="J24" s="38">
        <v>15</v>
      </c>
      <c r="K24" s="40">
        <f>J24/$I24*100</f>
        <v>73.529411764705884</v>
      </c>
      <c r="L24" s="42">
        <v>10</v>
      </c>
      <c r="M24" s="40">
        <f t="shared" si="3"/>
        <v>49.019607843137258</v>
      </c>
      <c r="N24" s="42">
        <v>0</v>
      </c>
      <c r="O24" s="40">
        <f t="shared" si="4"/>
        <v>0</v>
      </c>
      <c r="P24" s="41">
        <v>0</v>
      </c>
      <c r="Q24" s="40">
        <f t="shared" si="5"/>
        <v>0</v>
      </c>
      <c r="R24" s="39">
        <v>0</v>
      </c>
      <c r="S24" s="40">
        <f t="shared" si="6"/>
        <v>0</v>
      </c>
      <c r="T24" s="41">
        <v>0</v>
      </c>
      <c r="U24" s="40">
        <f t="shared" si="7"/>
        <v>0</v>
      </c>
      <c r="V24" s="42">
        <v>0</v>
      </c>
      <c r="W24" s="40">
        <f t="shared" si="8"/>
        <v>0</v>
      </c>
      <c r="X24" s="38">
        <f>J24+L24+N24+P24+R24+T24+V24</f>
        <v>25</v>
      </c>
      <c r="Y24" s="40">
        <f t="shared" si="10"/>
        <v>122.54901960784315</v>
      </c>
    </row>
    <row r="25" spans="1:25" ht="17.100000000000001" customHeight="1" x14ac:dyDescent="0.25">
      <c r="A25" s="36">
        <v>14</v>
      </c>
      <c r="B25" s="37">
        <f>'[1]9'!B22</f>
        <v>0</v>
      </c>
      <c r="C25" s="37" t="str">
        <f>'[1]9'!C22</f>
        <v>Suliliran baru</v>
      </c>
      <c r="D25" s="38">
        <f>'[1]21'!D25</f>
        <v>123</v>
      </c>
      <c r="E25" s="38">
        <f>'[1]21'!G25</f>
        <v>123</v>
      </c>
      <c r="F25" s="38">
        <f t="shared" si="0"/>
        <v>246</v>
      </c>
      <c r="G25" s="38">
        <f t="shared" si="1"/>
        <v>18.45</v>
      </c>
      <c r="H25" s="38">
        <f t="shared" si="1"/>
        <v>18.45</v>
      </c>
      <c r="I25" s="38">
        <f t="shared" si="11"/>
        <v>36.9</v>
      </c>
      <c r="J25" s="38">
        <v>28</v>
      </c>
      <c r="K25" s="40">
        <f>J25/$I25*100</f>
        <v>75.88075880758808</v>
      </c>
      <c r="L25" s="42">
        <v>0</v>
      </c>
      <c r="M25" s="40">
        <f t="shared" si="3"/>
        <v>0</v>
      </c>
      <c r="N25" s="42">
        <v>0</v>
      </c>
      <c r="O25" s="40">
        <f t="shared" si="4"/>
        <v>0</v>
      </c>
      <c r="P25" s="41">
        <v>0</v>
      </c>
      <c r="Q25" s="40">
        <f t="shared" si="5"/>
        <v>0</v>
      </c>
      <c r="R25" s="39">
        <v>0</v>
      </c>
      <c r="S25" s="40">
        <f t="shared" si="6"/>
        <v>0</v>
      </c>
      <c r="T25" s="41">
        <v>0</v>
      </c>
      <c r="U25" s="40">
        <f t="shared" si="7"/>
        <v>0</v>
      </c>
      <c r="V25" s="42">
        <v>0</v>
      </c>
      <c r="W25" s="40">
        <f t="shared" si="8"/>
        <v>0</v>
      </c>
      <c r="X25" s="38">
        <f>J25+L25+N25+P25+R25+T25+V25</f>
        <v>28</v>
      </c>
      <c r="Y25" s="40">
        <f t="shared" si="10"/>
        <v>75.88075880758808</v>
      </c>
    </row>
    <row r="26" spans="1:25" ht="17.100000000000001" customHeight="1" x14ac:dyDescent="0.25">
      <c r="A26" s="36">
        <v>15</v>
      </c>
      <c r="B26" s="37" t="str">
        <f>'[1]9'!B23</f>
        <v xml:space="preserve">Kerang </v>
      </c>
      <c r="C26" s="37" t="str">
        <f>'[1]9'!C23</f>
        <v>Kerang</v>
      </c>
      <c r="D26" s="38">
        <f>'[1]21'!D26</f>
        <v>135</v>
      </c>
      <c r="E26" s="38">
        <f>'[1]21'!G26</f>
        <v>108</v>
      </c>
      <c r="F26" s="38">
        <f t="shared" si="0"/>
        <v>243</v>
      </c>
      <c r="G26" s="38">
        <f t="shared" si="1"/>
        <v>20.25</v>
      </c>
      <c r="H26" s="38">
        <f t="shared" si="1"/>
        <v>16.2</v>
      </c>
      <c r="I26" s="38">
        <f t="shared" si="11"/>
        <v>36.450000000000003</v>
      </c>
      <c r="J26" s="39">
        <v>11</v>
      </c>
      <c r="K26" s="40">
        <f t="shared" si="3"/>
        <v>30.178326474622768</v>
      </c>
      <c r="L26" s="39">
        <v>0</v>
      </c>
      <c r="M26" s="40">
        <f t="shared" si="3"/>
        <v>0</v>
      </c>
      <c r="N26" s="42">
        <v>0</v>
      </c>
      <c r="O26" s="40">
        <f t="shared" si="4"/>
        <v>0</v>
      </c>
      <c r="P26" s="41">
        <v>0</v>
      </c>
      <c r="Q26" s="40">
        <f t="shared" si="5"/>
        <v>0</v>
      </c>
      <c r="R26" s="39">
        <v>0</v>
      </c>
      <c r="S26" s="40">
        <f t="shared" si="6"/>
        <v>0</v>
      </c>
      <c r="T26" s="41">
        <v>0</v>
      </c>
      <c r="U26" s="40">
        <f t="shared" si="7"/>
        <v>0</v>
      </c>
      <c r="V26" s="42">
        <v>0</v>
      </c>
      <c r="W26" s="40">
        <f t="shared" si="8"/>
        <v>0</v>
      </c>
      <c r="X26" s="38">
        <f t="shared" si="9"/>
        <v>11</v>
      </c>
      <c r="Y26" s="40">
        <f t="shared" si="10"/>
        <v>30.178326474622768</v>
      </c>
    </row>
    <row r="27" spans="1:25" ht="17.100000000000001" customHeight="1" x14ac:dyDescent="0.25">
      <c r="A27" s="36">
        <v>16</v>
      </c>
      <c r="B27" s="37" t="str">
        <f>'[1]9'!B24</f>
        <v>Tanjung Aru</v>
      </c>
      <c r="C27" s="37" t="str">
        <f>'[1]9'!C24</f>
        <v>Tanjung Aru</v>
      </c>
      <c r="D27" s="38">
        <f>'[1]21'!D27</f>
        <v>62</v>
      </c>
      <c r="E27" s="38">
        <f>'[1]21'!G27</f>
        <v>43</v>
      </c>
      <c r="F27" s="38">
        <f t="shared" si="0"/>
        <v>105</v>
      </c>
      <c r="G27" s="38">
        <f t="shared" si="1"/>
        <v>9.2999999999999989</v>
      </c>
      <c r="H27" s="38">
        <f t="shared" si="1"/>
        <v>6.45</v>
      </c>
      <c r="I27" s="38">
        <f t="shared" si="11"/>
        <v>15.75</v>
      </c>
      <c r="J27" s="39">
        <v>7</v>
      </c>
      <c r="K27" s="40">
        <f t="shared" si="3"/>
        <v>44.444444444444443</v>
      </c>
      <c r="L27" s="39">
        <v>0</v>
      </c>
      <c r="M27" s="40">
        <f t="shared" si="3"/>
        <v>0</v>
      </c>
      <c r="N27" s="42">
        <v>1</v>
      </c>
      <c r="O27" s="40">
        <f t="shared" si="4"/>
        <v>6.3492063492063489</v>
      </c>
      <c r="P27" s="41">
        <v>0</v>
      </c>
      <c r="Q27" s="40">
        <f t="shared" si="5"/>
        <v>0</v>
      </c>
      <c r="R27" s="39">
        <v>0</v>
      </c>
      <c r="S27" s="40">
        <f t="shared" si="6"/>
        <v>0</v>
      </c>
      <c r="T27" s="41">
        <v>0</v>
      </c>
      <c r="U27" s="40">
        <f t="shared" si="7"/>
        <v>0</v>
      </c>
      <c r="V27" s="42">
        <v>0</v>
      </c>
      <c r="W27" s="40">
        <f t="shared" si="8"/>
        <v>0</v>
      </c>
      <c r="X27" s="38">
        <f t="shared" si="9"/>
        <v>8</v>
      </c>
      <c r="Y27" s="40">
        <f t="shared" si="10"/>
        <v>50.793650793650791</v>
      </c>
    </row>
    <row r="28" spans="1:25" ht="17.100000000000001" customHeight="1" x14ac:dyDescent="0.25">
      <c r="A28" s="36">
        <v>17</v>
      </c>
      <c r="B28" s="37" t="str">
        <f>'[1]9'!B25</f>
        <v>Batu Kajang</v>
      </c>
      <c r="C28" s="37" t="str">
        <f>'[1]9'!C25</f>
        <v>Batu Kajang</v>
      </c>
      <c r="D28" s="38">
        <f>'[1]21'!D28</f>
        <v>223</v>
      </c>
      <c r="E28" s="38">
        <f>'[1]21'!G28</f>
        <v>189</v>
      </c>
      <c r="F28" s="38">
        <f t="shared" si="0"/>
        <v>412</v>
      </c>
      <c r="G28" s="38">
        <f t="shared" si="1"/>
        <v>33.449999999999996</v>
      </c>
      <c r="H28" s="38">
        <f t="shared" si="1"/>
        <v>28.349999999999998</v>
      </c>
      <c r="I28" s="38">
        <f t="shared" si="11"/>
        <v>61.8</v>
      </c>
      <c r="J28" s="38">
        <v>7</v>
      </c>
      <c r="K28" s="40">
        <f t="shared" si="3"/>
        <v>11.326860841423949</v>
      </c>
      <c r="L28" s="42">
        <v>0</v>
      </c>
      <c r="M28" s="40">
        <f t="shared" si="3"/>
        <v>0</v>
      </c>
      <c r="N28" s="42">
        <v>0</v>
      </c>
      <c r="O28" s="40">
        <f t="shared" si="4"/>
        <v>0</v>
      </c>
      <c r="P28" s="41">
        <v>0</v>
      </c>
      <c r="Q28" s="40">
        <f t="shared" si="5"/>
        <v>0</v>
      </c>
      <c r="R28" s="39">
        <v>0</v>
      </c>
      <c r="S28" s="40">
        <f t="shared" si="6"/>
        <v>0</v>
      </c>
      <c r="T28" s="41">
        <v>0</v>
      </c>
      <c r="U28" s="40">
        <f t="shared" si="7"/>
        <v>0</v>
      </c>
      <c r="V28" s="42">
        <v>0</v>
      </c>
      <c r="W28" s="40">
        <f t="shared" si="8"/>
        <v>0</v>
      </c>
      <c r="X28" s="38">
        <f t="shared" si="9"/>
        <v>7</v>
      </c>
      <c r="Y28" s="40">
        <f t="shared" si="10"/>
        <v>11.326860841423949</v>
      </c>
    </row>
    <row r="29" spans="1:25" ht="17.100000000000001" customHeight="1" x14ac:dyDescent="0.25">
      <c r="A29" s="36">
        <v>18</v>
      </c>
      <c r="B29" s="37" t="str">
        <f>'[1]9'!B26</f>
        <v>Muser</v>
      </c>
      <c r="C29" s="37" t="str">
        <f>'[1]9'!C26</f>
        <v>Muser</v>
      </c>
      <c r="D29" s="38">
        <f>'[1]21'!D29</f>
        <v>58</v>
      </c>
      <c r="E29" s="38">
        <f>'[1]21'!G29</f>
        <v>55</v>
      </c>
      <c r="F29" s="38">
        <f t="shared" si="0"/>
        <v>113</v>
      </c>
      <c r="G29" s="38">
        <f t="shared" si="1"/>
        <v>8.6999999999999993</v>
      </c>
      <c r="H29" s="38">
        <f t="shared" si="1"/>
        <v>8.25</v>
      </c>
      <c r="I29" s="38">
        <f t="shared" si="11"/>
        <v>16.95</v>
      </c>
      <c r="J29" s="38">
        <v>3</v>
      </c>
      <c r="K29" s="40">
        <f t="shared" ref="K29:M30" si="12">J29/$I29*100</f>
        <v>17.699115044247787</v>
      </c>
      <c r="L29" s="42">
        <v>1</v>
      </c>
      <c r="M29" s="40">
        <f t="shared" si="12"/>
        <v>5.8997050147492622</v>
      </c>
      <c r="N29" s="42">
        <v>0</v>
      </c>
      <c r="O29" s="40">
        <f t="shared" si="4"/>
        <v>0</v>
      </c>
      <c r="P29" s="41">
        <v>0</v>
      </c>
      <c r="Q29" s="40">
        <f t="shared" si="5"/>
        <v>0</v>
      </c>
      <c r="R29" s="39">
        <v>0</v>
      </c>
      <c r="S29" s="40">
        <f t="shared" si="6"/>
        <v>0</v>
      </c>
      <c r="T29" s="41">
        <v>0</v>
      </c>
      <c r="U29" s="40">
        <f t="shared" si="7"/>
        <v>0</v>
      </c>
      <c r="V29" s="42">
        <v>0</v>
      </c>
      <c r="W29" s="40">
        <f t="shared" si="8"/>
        <v>0</v>
      </c>
      <c r="X29" s="38">
        <f t="shared" si="9"/>
        <v>4</v>
      </c>
      <c r="Y29" s="40">
        <f t="shared" si="10"/>
        <v>23.598820058997049</v>
      </c>
    </row>
    <row r="30" spans="1:25" ht="17.100000000000001" customHeight="1" x14ac:dyDescent="0.25">
      <c r="A30" s="36">
        <v>19</v>
      </c>
      <c r="B30" s="37" t="str">
        <f>'[1]9'!B27</f>
        <v>Muara Komam</v>
      </c>
      <c r="C30" s="37" t="str">
        <f>'[1]9'!C27</f>
        <v>Muara Komam</v>
      </c>
      <c r="D30" s="38">
        <f>'[1]21'!D30</f>
        <v>113</v>
      </c>
      <c r="E30" s="38">
        <f>'[1]21'!G30</f>
        <v>106</v>
      </c>
      <c r="F30" s="38">
        <f t="shared" si="0"/>
        <v>219</v>
      </c>
      <c r="G30" s="38">
        <f t="shared" si="1"/>
        <v>16.95</v>
      </c>
      <c r="H30" s="38">
        <f t="shared" si="1"/>
        <v>15.899999999999999</v>
      </c>
      <c r="I30" s="38">
        <f t="shared" si="11"/>
        <v>32.849999999999994</v>
      </c>
      <c r="J30" s="38">
        <v>0</v>
      </c>
      <c r="K30" s="40">
        <f t="shared" si="12"/>
        <v>0</v>
      </c>
      <c r="L30" s="42">
        <v>0</v>
      </c>
      <c r="M30" s="40">
        <f t="shared" si="12"/>
        <v>0</v>
      </c>
      <c r="N30" s="42">
        <v>0</v>
      </c>
      <c r="O30" s="40">
        <f t="shared" si="4"/>
        <v>0</v>
      </c>
      <c r="P30" s="41">
        <v>0</v>
      </c>
      <c r="Q30" s="40">
        <f t="shared" si="5"/>
        <v>0</v>
      </c>
      <c r="R30" s="39">
        <v>0</v>
      </c>
      <c r="S30" s="40">
        <f t="shared" si="6"/>
        <v>0</v>
      </c>
      <c r="T30" s="41">
        <v>0</v>
      </c>
      <c r="U30" s="40">
        <f t="shared" si="7"/>
        <v>0</v>
      </c>
      <c r="V30" s="42">
        <v>0</v>
      </c>
      <c r="W30" s="40">
        <f t="shared" si="8"/>
        <v>0</v>
      </c>
      <c r="X30" s="38">
        <f t="shared" si="9"/>
        <v>0</v>
      </c>
      <c r="Y30" s="40">
        <f t="shared" si="10"/>
        <v>0</v>
      </c>
    </row>
    <row r="31" spans="1:25" ht="17.100000000000001" customHeight="1" x14ac:dyDescent="0.25">
      <c r="A31" s="43"/>
      <c r="B31" s="44"/>
      <c r="C31" s="44"/>
      <c r="D31" s="45"/>
      <c r="E31" s="45"/>
      <c r="F31" s="45"/>
      <c r="G31" s="45"/>
      <c r="H31" s="45"/>
      <c r="I31" s="45"/>
      <c r="J31" s="45"/>
      <c r="K31" s="46"/>
      <c r="L31" s="47"/>
      <c r="M31" s="48"/>
      <c r="N31" s="47"/>
      <c r="O31" s="48"/>
      <c r="P31" s="49"/>
      <c r="Q31" s="46"/>
      <c r="R31" s="46"/>
      <c r="S31" s="46"/>
      <c r="T31" s="45"/>
      <c r="U31" s="46"/>
      <c r="V31" s="46"/>
      <c r="W31" s="46"/>
      <c r="X31" s="45"/>
      <c r="Y31" s="46"/>
    </row>
    <row r="32" spans="1:25" ht="17.100000000000001" customHeight="1" x14ac:dyDescent="0.25">
      <c r="A32" s="43"/>
      <c r="B32" s="44"/>
      <c r="C32" s="44"/>
      <c r="D32" s="45"/>
      <c r="E32" s="45"/>
      <c r="F32" s="45"/>
      <c r="G32" s="45"/>
      <c r="H32" s="45"/>
      <c r="I32" s="45"/>
      <c r="J32" s="45"/>
      <c r="K32" s="46"/>
      <c r="L32" s="47"/>
      <c r="M32" s="48"/>
      <c r="N32" s="47"/>
      <c r="O32" s="48"/>
      <c r="P32" s="49"/>
      <c r="Q32" s="46"/>
      <c r="R32" s="46"/>
      <c r="S32" s="46"/>
      <c r="T32" s="45"/>
      <c r="U32" s="46"/>
      <c r="V32" s="46"/>
      <c r="W32" s="46"/>
      <c r="X32" s="45"/>
      <c r="Y32" s="46"/>
    </row>
    <row r="33" spans="1:25" ht="17.100000000000001" customHeight="1" x14ac:dyDescent="0.25">
      <c r="A33" s="43"/>
      <c r="B33" s="44"/>
      <c r="C33" s="44"/>
      <c r="D33" s="45"/>
      <c r="E33" s="45"/>
      <c r="F33" s="45"/>
      <c r="G33" s="45"/>
      <c r="H33" s="45"/>
      <c r="I33" s="45"/>
      <c r="J33" s="45"/>
      <c r="K33" s="46"/>
      <c r="L33" s="48"/>
      <c r="M33" s="48"/>
      <c r="N33" s="48"/>
      <c r="O33" s="48"/>
      <c r="P33" s="49"/>
      <c r="Q33" s="46"/>
      <c r="R33" s="46"/>
      <c r="S33" s="46"/>
      <c r="T33" s="45"/>
      <c r="U33" s="46"/>
      <c r="V33" s="46"/>
      <c r="W33" s="46"/>
      <c r="X33" s="45"/>
      <c r="Y33" s="46"/>
    </row>
    <row r="34" spans="1:25" ht="17.100000000000001" customHeight="1" x14ac:dyDescent="0.25">
      <c r="A34" s="43"/>
      <c r="B34" s="44"/>
      <c r="C34" s="44"/>
      <c r="D34" s="45"/>
      <c r="E34" s="45"/>
      <c r="F34" s="45"/>
      <c r="G34" s="45"/>
      <c r="H34" s="45"/>
      <c r="I34" s="45"/>
      <c r="J34" s="45"/>
      <c r="K34" s="46"/>
      <c r="L34" s="48"/>
      <c r="M34" s="48"/>
      <c r="N34" s="48"/>
      <c r="O34" s="48"/>
      <c r="P34" s="49"/>
      <c r="Q34" s="46"/>
      <c r="R34" s="46"/>
      <c r="S34" s="46"/>
      <c r="T34" s="45"/>
      <c r="U34" s="46"/>
      <c r="V34" s="46"/>
      <c r="W34" s="46"/>
      <c r="X34" s="45"/>
      <c r="Y34" s="46"/>
    </row>
    <row r="35" spans="1:25" ht="17.100000000000001" customHeight="1" thickBot="1" x14ac:dyDescent="0.3">
      <c r="A35" s="50" t="s">
        <v>22</v>
      </c>
      <c r="B35" s="51"/>
      <c r="C35" s="52"/>
      <c r="D35" s="53">
        <f t="shared" ref="D35:T35" si="13">SUM(D12:D34)</f>
        <v>2697</v>
      </c>
      <c r="E35" s="53">
        <f t="shared" si="13"/>
        <v>2391</v>
      </c>
      <c r="F35" s="53">
        <f t="shared" si="13"/>
        <v>5088</v>
      </c>
      <c r="G35" s="53">
        <f t="shared" si="13"/>
        <v>404.54999999999995</v>
      </c>
      <c r="H35" s="53">
        <f t="shared" si="13"/>
        <v>358.65</v>
      </c>
      <c r="I35" s="53">
        <f t="shared" si="13"/>
        <v>763.2</v>
      </c>
      <c r="J35" s="53">
        <f t="shared" si="13"/>
        <v>343</v>
      </c>
      <c r="K35" s="54">
        <f>J35/$I35*100</f>
        <v>44.942348008385743</v>
      </c>
      <c r="L35" s="53">
        <f t="shared" si="13"/>
        <v>80</v>
      </c>
      <c r="M35" s="54">
        <f>L35/$I35*100</f>
        <v>10.482180293501047</v>
      </c>
      <c r="N35" s="53">
        <f t="shared" si="13"/>
        <v>10</v>
      </c>
      <c r="O35" s="54">
        <f>N35/$I35*100</f>
        <v>1.3102725366876309</v>
      </c>
      <c r="P35" s="53">
        <f t="shared" si="13"/>
        <v>1</v>
      </c>
      <c r="Q35" s="54">
        <f>P35/$I35*100</f>
        <v>0.13102725366876308</v>
      </c>
      <c r="R35" s="53">
        <f t="shared" si="13"/>
        <v>4</v>
      </c>
      <c r="S35" s="54">
        <f>R35/$I35*100</f>
        <v>0.52410901467505233</v>
      </c>
      <c r="T35" s="53">
        <f t="shared" si="13"/>
        <v>0</v>
      </c>
      <c r="U35" s="54">
        <f>T35/$I35*100</f>
        <v>0</v>
      </c>
      <c r="V35" s="53">
        <f>SUM(V12:V34)</f>
        <v>40</v>
      </c>
      <c r="W35" s="54">
        <f>V35/$I35*100</f>
        <v>5.2410901467505235</v>
      </c>
      <c r="X35" s="53">
        <f>SUM(X12:X34)</f>
        <v>478</v>
      </c>
      <c r="Y35" s="54">
        <f>X35/$I35*100</f>
        <v>62.631027253668762</v>
      </c>
    </row>
    <row r="37" spans="1:25" x14ac:dyDescent="0.25">
      <c r="A37" s="55" t="s">
        <v>23</v>
      </c>
    </row>
  </sheetData>
  <mergeCells count="16">
    <mergeCell ref="N9:O9"/>
    <mergeCell ref="P9:Q9"/>
    <mergeCell ref="R9:S9"/>
    <mergeCell ref="T9:U9"/>
    <mergeCell ref="V9:W9"/>
    <mergeCell ref="X9:Y9"/>
    <mergeCell ref="A3:Y3"/>
    <mergeCell ref="A4:Y4"/>
    <mergeCell ref="A8:A10"/>
    <mergeCell ref="B8:B10"/>
    <mergeCell ref="C8:C10"/>
    <mergeCell ref="D8:F9"/>
    <mergeCell ref="G8:I9"/>
    <mergeCell ref="J8:Y8"/>
    <mergeCell ref="J9:K9"/>
    <mergeCell ref="L9:M9"/>
  </mergeCells>
  <printOptions horizontalCentered="1"/>
  <pageMargins left="1.1100000000000001" right="0.9" top="1.1499999999999999" bottom="0.9" header="0" footer="0"/>
  <pageSetup paperSize="9" scale="4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2023-07-18T03:28:35Z</dcterms:created>
  <dcterms:modified xsi:type="dcterms:W3CDTF">2023-07-18T03:28:52Z</dcterms:modified>
</cp:coreProperties>
</file>